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tthaphongp\Documents\ข้อมูลการใช้สิทธิ\ปี 65\ธค65\"/>
    </mc:Choice>
  </mc:AlternateContent>
  <xr:revisionPtr revIDLastSave="0" documentId="13_ncr:1_{ECC661A9-27E5-46F2-8F34-71997DA115D7}" xr6:coauthVersionLast="47" xr6:coauthVersionMax="47" xr10:uidLastSave="{00000000-0000-0000-0000-000000000000}"/>
  <bookViews>
    <workbookView xWindow="21480" yWindow="-120" windowWidth="21840" windowHeight="13140" xr2:uid="{00000000-000D-0000-FFFF-FFFF00000000}"/>
  </bookViews>
  <sheets>
    <sheet name="FTA_เปรียบเทียบ (EX-IM)" sheetId="13" r:id="rId1"/>
  </sheets>
  <definedNames>
    <definedName name="_xlnm._FilterDatabase" localSheetId="0" hidden="1">'FTA_เปรียบเทียบ (EX-IM)'!$A$5:$N$5</definedName>
    <definedName name="_xlnm.Print_Area" localSheetId="0">'FTA_เปรียบเทียบ (EX-IM)'!$A$1:$N$44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3" l="1"/>
  <c r="F34" i="13" l="1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E19" i="13"/>
  <c r="F18" i="13"/>
  <c r="E18" i="13"/>
  <c r="F17" i="13"/>
  <c r="E17" i="13"/>
  <c r="F16" i="13"/>
  <c r="E16" i="13"/>
  <c r="F15" i="13"/>
  <c r="E15" i="13"/>
  <c r="F14" i="13"/>
  <c r="E14" i="13"/>
  <c r="F12" i="13"/>
  <c r="E12" i="13"/>
  <c r="F11" i="13"/>
  <c r="E11" i="13"/>
  <c r="F10" i="13"/>
  <c r="E10" i="13"/>
  <c r="F9" i="13"/>
  <c r="E9" i="13"/>
  <c r="F8" i="13"/>
  <c r="E8" i="13"/>
  <c r="F7" i="13"/>
  <c r="E7" i="13"/>
  <c r="F6" i="13"/>
  <c r="E6" i="13"/>
  <c r="E5" i="13"/>
  <c r="M25" i="13" l="1"/>
  <c r="M26" i="13"/>
  <c r="M27" i="13"/>
  <c r="M28" i="13"/>
  <c r="M29" i="13"/>
  <c r="M30" i="13"/>
  <c r="M31" i="13"/>
  <c r="M32" i="13"/>
  <c r="M33" i="13"/>
  <c r="M20" i="13"/>
  <c r="M21" i="13"/>
  <c r="M22" i="13"/>
  <c r="M23" i="13"/>
  <c r="M24" i="13"/>
  <c r="M34" i="13"/>
  <c r="L34" i="13"/>
  <c r="M19" i="13"/>
  <c r="L19" i="13"/>
  <c r="M18" i="13"/>
  <c r="L18" i="13"/>
  <c r="M17" i="13"/>
  <c r="L17" i="13"/>
  <c r="M16" i="13"/>
  <c r="L16" i="13"/>
  <c r="M15" i="13"/>
  <c r="L15" i="13"/>
  <c r="M14" i="13"/>
  <c r="L14" i="13"/>
  <c r="M13" i="13"/>
  <c r="L13" i="13"/>
  <c r="M12" i="13"/>
  <c r="L12" i="13"/>
  <c r="M11" i="13"/>
  <c r="L11" i="13"/>
  <c r="M10" i="13"/>
  <c r="L10" i="13"/>
  <c r="M9" i="13"/>
  <c r="L9" i="13"/>
  <c r="M8" i="13"/>
  <c r="L8" i="13"/>
  <c r="M7" i="13"/>
  <c r="L7" i="13"/>
  <c r="M6" i="13"/>
  <c r="L6" i="13"/>
  <c r="B5" i="13" l="1"/>
  <c r="F5" i="13" s="1"/>
  <c r="K5" i="13" l="1"/>
  <c r="J5" i="13"/>
  <c r="L5" i="13" l="1"/>
  <c r="M5" i="1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FTAน้อยกว่าMFN_2022" description="Connection to the 'FTAน้อยกว่าMFN_2022' query in the workbook." type="5" refreshedVersion="6" background="1">
    <dbPr connection="Provider=Microsoft.Mashup.OleDb.1;Data Source=$Workbook$;Location=FTAน้อยกว่าMFN_2022;Extended Properties=&quot;&quot;" command="SELECT * FROM [FTAน้อยกว่าMFN_2022]"/>
  </connection>
</connections>
</file>

<file path=xl/sharedStrings.xml><?xml version="1.0" encoding="utf-8"?>
<sst xmlns="http://schemas.openxmlformats.org/spreadsheetml/2006/main" count="95" uniqueCount="61">
  <si>
    <t>ประเทศ/ความตกลง</t>
  </si>
  <si>
    <t>จีน (ACFTA)</t>
  </si>
  <si>
    <t>อินเดีย (AIFTA)</t>
  </si>
  <si>
    <t>อินเดีย (TIFTA)</t>
  </si>
  <si>
    <t>ออสเตรเลีย (TAFTA)</t>
  </si>
  <si>
    <t>ออสเตรเลีย (AANZFTA)</t>
  </si>
  <si>
    <t>นิวซีแลนด์ (AANZFTA)</t>
  </si>
  <si>
    <t>นิวซีแลนด์ (TNZCEP)</t>
  </si>
  <si>
    <t>ญี่ปุ่น (JTEPA)</t>
  </si>
  <si>
    <t>ญี่ปุ่น (AJCEP)</t>
  </si>
  <si>
    <t>เกาหลีใต้ (AKFTA)</t>
  </si>
  <si>
    <t>เปรู (TPCEP)</t>
  </si>
  <si>
    <t>ชิลี (TCFTA)</t>
  </si>
  <si>
    <t>จัดทำโดย :  ศูนย์สารสนเทศการเจรจาการค้าระหว่างประเทศ</t>
  </si>
  <si>
    <t>กรมเจรจาการค้าระหว่างประเทศ</t>
  </si>
  <si>
    <t>การส่งออกภายใต้สิทธิ FTA</t>
  </si>
  <si>
    <t>การนำเข้าภายใต้สิทธิ FTA</t>
  </si>
  <si>
    <t>แหล่งที่มา :  1. ข้อมูลการส่งออกภายใต้สิทธิ FTA จากกองสิทธิประโยชน์ทางการค้า กรมการค้าต่างประเทศ</t>
  </si>
  <si>
    <t>ส่งออกรวม
(1)</t>
  </si>
  <si>
    <t>นำเข้ารวม
(7)</t>
  </si>
  <si>
    <t>อาเซียน (ATIGA)</t>
  </si>
  <si>
    <t>สัดส่วนการส่งออกที่ใช้สิทธิ FTA ต่อการส่งออกรวม
(5)=(3)/(1)X100</t>
  </si>
  <si>
    <t>สัดส่วนการนำเข้าที่ใช้สิทธิ FTA ต่อการนำเข้ารวม
(11)=(9)/(7)X100</t>
  </si>
  <si>
    <t xml:space="preserve">                2. ช่อง (2) ของความตกลง ไทย-นิวซีแลนด์ (TNZCEP) เป็น N/A  เนื่องจากไม่มีข้อมูลการขอใช้สิทธิการส่งออก เพราะใช้ระบบการรับรองตนเองของผู้ส่งออก (Self-Certification)</t>
  </si>
  <si>
    <t xml:space="preserve">                4. สัดส่วนการส่งออกที่ใช้สิทธิฯ FTA บางความตกลงที่เกินร้อยละ 100 มีสาเหตุมาจาก 1) มีการขอออกหนังสือรับรองย้อนหลัง 2) การขอฟอร์มในช่วงปลายเดือนและใช้สิทธิฯ ส่งออกในเดือนถัดไปส่งผลให้มูลค่าการส่งออกของรายการที่ได้รับสิทธิฯ และสัดส่วนการใช้สิทธิฯ คลาดเคลื่อน</t>
  </si>
  <si>
    <t xml:space="preserve">                   และไม่รวมรายการสินค้าที่มีอัตราภาษี FTA เท่ากับอัตราภาษี MFN เช่น ในกรณีภาษี FTA และ MFN เป็น 0 จะไม่นำมาคำนวณ เป็นต้น จึงทำให้สัดส่วนดังกล่าวสูงเกินร้อยละ 100                  </t>
  </si>
  <si>
    <t>ฮ่องกง (AHKFTA)</t>
  </si>
  <si>
    <t>การขอหนังสือรับรองฯ เพื่อใช้สิทธิ ณ ประเทศนำเข้า
(3)</t>
  </si>
  <si>
    <t>การใช้สิทธิ FTA 
ในการนำเข้า
(9)</t>
  </si>
  <si>
    <t>มูลค่าการส่งออกของรายการสินค้าที่ได้รับประโยชน์จาก FTA
 (อัตรา FTA &lt; MFN)
(2)</t>
  </si>
  <si>
    <t>มูลค่าการนำเข้าของรายการสินค้าที่ได้รับประโยชน์จาก FTA 
 (อัตรา FTA &lt; MFN)
(8)</t>
  </si>
  <si>
    <t>สัดส่วนการนำเข้าที่ใช้สิทธิ FTA ต่อมูลค่านำเข้าสินค้าที่ได้รับประโยชน์ฯ
(10)=(9)/(8)X100</t>
  </si>
  <si>
    <t xml:space="preserve">                2. ข้อมูลการนำเข้าภายใต้สิทธิ FTA  จากศูนย์เทคโนโลยีสารสนเทศและการสื่อสาร สำนักงานปลัดกระทรวงพาณิชย์ โดยความร่วมมือจากกรมศุลกากร</t>
  </si>
  <si>
    <t xml:space="preserve">                3. สินค้าที่ได้รับประโยชน์จาก FTA คือ สินค้าที่ได้รับประโยชน์จากอัตราภาษี FTA ต่ำกว่าอัตราภาษีนำเข้าที่เรียกเก็บเป็นการทั่วไป (MFN)</t>
  </si>
  <si>
    <t xml:space="preserve">                5. สัดส่วนการนำเข้าที่ใช้สิทธิ FTA ต่อมูลค่านำเข้าสินค้าที่ได้รับประโยชน์ฯ บางความตกลงที่เกินร้อยละ 100 มีสาเหตุมาจากการคำนวณมูลค่านำเข้าที่มีการใช้สิทธิ FTA จริง หารด้วยมูลค่านำเข้าของรายการสินค้าที่ได้รับประโยชน์จาก FTA ซึ่งพิจารณาจากรายการสินค้าที่มีอัตราภาษี FTA ต่ำกว่าอัตราภาษี MFN </t>
  </si>
  <si>
    <t xml:space="preserve">                6. ความตกลง อาเซียน-ฮ่องกง (AHKFTA) ไม่มีมูลค่าสินค้าที่ได้รับประโยชน์จาก FTA เป็นเพราะไม่มีความแตกต่างระหว่างอัตราภาษีนำเข้าที่เรียกเก็บเป็นการทั่วไป (MFN) กับอัตราภาษี FTA (ร้อยละ 0 เท่ากันทุกรายการ)</t>
  </si>
  <si>
    <t>หน่วย:ล้านดอลลาร์สหรัฐ</t>
  </si>
  <si>
    <t>∆ % การใช้สิทธิปี 65/64
(12)</t>
  </si>
  <si>
    <t>∆ % การใช้สิทธิปี 65/64
(6)</t>
  </si>
  <si>
    <t>รวม 13 ความตกลง 
(ไม่รวมฮ่องกง AHKFTA)</t>
  </si>
  <si>
    <t>สัดส่วนการส่งออกที่
ใช้สิทธิ FTA ต่อ
มูลค่าส่งออกสินค้าที่
ได้รับประโยชน์ฯ
(4)=(3)/(2)X100</t>
  </si>
  <si>
    <t>ความตกลงหุ้นส่วนทางเศรษฐกิจระดับภูมิภาค (RCEP)</t>
  </si>
  <si>
    <t xml:space="preserve">หมายเหตุ :  1. ตัวเลขในแถบสีเทาไม่นำมาคำนวณยอดรวม เนื่องจากเป็นการนับซ้ำกับความตกลงอื่น </t>
  </si>
  <si>
    <t>รวม 12 ความตกลง 
(ไม่รวมนิวซีแลนด์ TNZCEP และฮ่องกง AHKFTA)</t>
  </si>
  <si>
    <t>มูลค่าการใช้สิทธิประโยชน์ FTA ของไทย ปี 2565 (มกราคม-ธันวาคม)</t>
  </si>
  <si>
    <t>บรูไน (RCEP)</t>
  </si>
  <si>
    <t>อินโดนีเซีย (RCEP)</t>
  </si>
  <si>
    <t>กัมพูชา (RCEP)</t>
  </si>
  <si>
    <t>ลาว (RCEP)</t>
  </si>
  <si>
    <t>เมียนม่า (RCEP)</t>
  </si>
  <si>
    <t>มาเลเซีย (RCEP)</t>
  </si>
  <si>
    <t>ฟิลิปปินส์ (RCEP)</t>
  </si>
  <si>
    <t>สิงคโปร์ (RCEP)</t>
  </si>
  <si>
    <t>เวียดนาม (RCEP)</t>
  </si>
  <si>
    <t>จีน (RCEP)</t>
  </si>
  <si>
    <t>ญี่ปุ่น (RCEP)</t>
  </si>
  <si>
    <t>เกาหลีใต้ (RCEP)</t>
  </si>
  <si>
    <t>ออสเตรเลีย (RCEP)</t>
  </si>
  <si>
    <t>นิวซีแลนด์ (RCEP)</t>
  </si>
  <si>
    <t>N/A</t>
  </si>
  <si>
    <t xml:space="preserve">                   และมูลค่าการส่งออกของรายการสินค้าที่ได้รับประโยชน์จาก FTA ของจีนและออสเตรเลีย ใช้มูลค่าการส่งออกของรายการที่ได้รับสิทธิฯ จากความตกลงหุ้นส่วนทางเศรษฐกิจระดับภูมิภาค (RCEP) ซึ่งมีมูลค่า 25,320.25 ล้านดอลลาร์สหรัฐ และ 10,825.25 ล้านดอลลาร์สหรัฐ ตามลำดับ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</si>
</sst>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87" formatCode="_(* #,##0.00_);_(* \(#,##0.00\);_(* &quot;-&quot;??_);_(@_)"/>
    <numFmt numFmtId="188" formatCode="[$-D87041E]\ mmmm\ yyyy;@"/>
    <numFmt numFmtId="189" formatCode="_(* #,##0.000_);_(* \(#,##0.000\);_(* &quot;-&quot;??_);_(@_)"/>
    <numFmt numFmtId="190" formatCode="[$]\ mmmm\ bbbb;@"/>
    <numFmt numFmtId="191" formatCode="_(* #,##0.0000_);_(* \(#,##0.0000\);_(* &quot;-&quot;??_);_(@_)"/>
    <numFmt numFmtId="192" formatCode="_(* #,##0.00000_);_(* \(#,##0.00000\);_(* &quot;-&quot;??_);_(@_)"/>
  </numFmts>
  <fonts count="5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16"/>
      <color theme="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4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5"/>
      <color theme="3"/>
      <name val="Tahoma"/>
      <family val="2"/>
      <scheme val="minor"/>
    </font>
    <font>
      <b/>
      <sz val="13"/>
      <color theme="3"/>
      <name val="Tahoma"/>
      <family val="2"/>
      <scheme val="minor"/>
    </font>
    <font>
      <b/>
      <sz val="11"/>
      <color theme="3"/>
      <name val="Tahoma"/>
      <family val="2"/>
      <scheme val="minor"/>
    </font>
    <font>
      <sz val="11"/>
      <color rgb="FF006100"/>
      <name val="Tahoma"/>
      <family val="2"/>
      <scheme val="minor"/>
    </font>
    <font>
      <sz val="11"/>
      <color rgb="FF9C0006"/>
      <name val="Tahoma"/>
      <family val="2"/>
      <scheme val="minor"/>
    </font>
    <font>
      <sz val="11"/>
      <color rgb="FF9C6500"/>
      <name val="Tahoma"/>
      <family val="2"/>
      <scheme val="minor"/>
    </font>
    <font>
      <sz val="11"/>
      <color rgb="FF3F3F76"/>
      <name val="Tahoma"/>
      <family val="2"/>
      <scheme val="minor"/>
    </font>
    <font>
      <b/>
      <sz val="11"/>
      <color rgb="FF3F3F3F"/>
      <name val="Tahoma"/>
      <family val="2"/>
      <scheme val="minor"/>
    </font>
    <font>
      <b/>
      <sz val="11"/>
      <color rgb="FFFA7D00"/>
      <name val="Tahoma"/>
      <family val="2"/>
      <scheme val="minor"/>
    </font>
    <font>
      <sz val="11"/>
      <color rgb="FFFA7D00"/>
      <name val="Tahoma"/>
      <family val="2"/>
      <scheme val="minor"/>
    </font>
    <font>
      <b/>
      <sz val="11"/>
      <color theme="0"/>
      <name val="Tahoma"/>
      <family val="2"/>
      <scheme val="minor"/>
    </font>
    <font>
      <sz val="11"/>
      <color rgb="FFFF0000"/>
      <name val="Tahoma"/>
      <family val="2"/>
      <scheme val="minor"/>
    </font>
    <font>
      <i/>
      <sz val="11"/>
      <color rgb="FF7F7F7F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1"/>
      <color theme="0"/>
      <name val="Tahoma"/>
      <family val="2"/>
      <scheme val="minor"/>
    </font>
    <font>
      <b/>
      <sz val="18"/>
      <color theme="3"/>
      <name val="Tahoma"/>
      <family val="2"/>
      <scheme val="major"/>
    </font>
    <font>
      <sz val="12"/>
      <color rgb="FF000000"/>
      <name val="TH SarabunPSK"/>
      <family val="2"/>
    </font>
    <font>
      <sz val="10"/>
      <color indexed="8"/>
      <name val="Arial"/>
      <family val="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8"/>
      <color theme="3"/>
      <name val="Tahoma"/>
      <family val="2"/>
      <charset val="222"/>
      <scheme val="major"/>
    </font>
    <font>
      <sz val="11"/>
      <color rgb="FF9C5700"/>
      <name val="Tahoma"/>
      <family val="2"/>
      <charset val="222"/>
      <scheme val="minor"/>
    </font>
    <font>
      <sz val="11"/>
      <color rgb="FF000000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11">
    <xf numFmtId="0" fontId="0" fillId="0" borderId="0"/>
    <xf numFmtId="0" fontId="3" fillId="0" borderId="0">
      <alignment vertical="top"/>
    </xf>
    <xf numFmtId="0" fontId="2" fillId="0" borderId="0"/>
    <xf numFmtId="187" fontId="10" fillId="0" borderId="0" applyFont="0" applyFill="0" applyBorder="0" applyAlignment="0" applyProtection="0"/>
    <xf numFmtId="0" fontId="11" fillId="0" borderId="11" applyNumberFormat="0" applyFill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14" applyNumberFormat="0" applyAlignment="0" applyProtection="0"/>
    <xf numFmtId="0" fontId="18" fillId="10" borderId="15" applyNumberFormat="0" applyAlignment="0" applyProtection="0"/>
    <xf numFmtId="0" fontId="19" fillId="10" borderId="14" applyNumberFormat="0" applyAlignment="0" applyProtection="0"/>
    <xf numFmtId="0" fontId="20" fillId="0" borderId="16" applyNumberFormat="0" applyFill="0" applyAlignment="0" applyProtection="0"/>
    <xf numFmtId="0" fontId="21" fillId="11" borderId="17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12" borderId="18" applyNumberFormat="0" applyFont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0" fillId="0" borderId="0"/>
    <xf numFmtId="9" fontId="1" fillId="0" borderId="0" applyFont="0" applyFill="0" applyBorder="0" applyAlignment="0" applyProtection="0"/>
    <xf numFmtId="187" fontId="10" fillId="0" borderId="0" applyFont="0" applyFill="0" applyBorder="0" applyAlignment="0" applyProtection="0"/>
    <xf numFmtId="0" fontId="1" fillId="0" borderId="0"/>
    <xf numFmtId="0" fontId="3" fillId="0" borderId="0">
      <alignment vertical="top"/>
    </xf>
    <xf numFmtId="0" fontId="28" fillId="0" borderId="0">
      <alignment vertical="top"/>
    </xf>
    <xf numFmtId="0" fontId="10" fillId="12" borderId="18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4" fillId="7" borderId="0" applyNumberFormat="0" applyBorder="0" applyAlignment="0" applyProtection="0"/>
    <xf numFmtId="0" fontId="35" fillId="8" borderId="0" applyNumberFormat="0" applyBorder="0" applyAlignment="0" applyProtection="0"/>
    <xf numFmtId="0" fontId="36" fillId="9" borderId="14" applyNumberFormat="0" applyAlignment="0" applyProtection="0"/>
    <xf numFmtId="0" fontId="37" fillId="10" borderId="15" applyNumberFormat="0" applyAlignment="0" applyProtection="0"/>
    <xf numFmtId="0" fontId="38" fillId="10" borderId="14" applyNumberFormat="0" applyAlignment="0" applyProtection="0"/>
    <xf numFmtId="0" fontId="39" fillId="0" borderId="16" applyNumberFormat="0" applyFill="0" applyAlignment="0" applyProtection="0"/>
    <xf numFmtId="0" fontId="40" fillId="11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9" applyNumberFormat="0" applyFill="0" applyAlignment="0" applyProtection="0"/>
    <xf numFmtId="0" fontId="44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44" fillId="32" borderId="0" applyNumberFormat="0" applyBorder="0" applyAlignment="0" applyProtection="0"/>
    <xf numFmtId="0" fontId="44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44" fillId="36" borderId="0" applyNumberFormat="0" applyBorder="0" applyAlignment="0" applyProtection="0"/>
    <xf numFmtId="43" fontId="10" fillId="0" borderId="0" applyFont="0" applyFill="0" applyBorder="0" applyAlignment="0" applyProtection="0"/>
    <xf numFmtId="0" fontId="28" fillId="0" borderId="0">
      <alignment vertical="top"/>
    </xf>
    <xf numFmtId="43" fontId="1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5" fillId="0" borderId="0" xfId="0" applyFont="1"/>
    <xf numFmtId="4" fontId="6" fillId="0" borderId="0" xfId="1" applyNumberFormat="1" applyFont="1" applyAlignment="1">
      <alignment horizontal="right" vertical="top"/>
    </xf>
    <xf numFmtId="0" fontId="5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4" fontId="7" fillId="0" borderId="0" xfId="0" applyNumberFormat="1" applyFont="1"/>
    <xf numFmtId="43" fontId="9" fillId="0" borderId="0" xfId="0" applyNumberFormat="1" applyFont="1"/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187" fontId="9" fillId="0" borderId="0" xfId="0" applyNumberFormat="1" applyFont="1"/>
    <xf numFmtId="10" fontId="6" fillId="0" borderId="0" xfId="46" applyNumberFormat="1" applyFont="1" applyFill="1" applyBorder="1" applyAlignment="1">
      <alignment horizontal="right" vertical="top"/>
    </xf>
    <xf numFmtId="4" fontId="5" fillId="0" borderId="0" xfId="0" applyNumberFormat="1" applyFont="1"/>
    <xf numFmtId="4" fontId="9" fillId="0" borderId="0" xfId="0" applyNumberFormat="1" applyFont="1"/>
    <xf numFmtId="10" fontId="7" fillId="0" borderId="0" xfId="46" applyNumberFormat="1" applyFont="1"/>
    <xf numFmtId="187" fontId="9" fillId="0" borderId="0" xfId="3" applyFont="1" applyFill="1" applyBorder="1"/>
    <xf numFmtId="187" fontId="7" fillId="0" borderId="0" xfId="3" applyFont="1"/>
    <xf numFmtId="0" fontId="46" fillId="5" borderId="1" xfId="0" applyFont="1" applyFill="1" applyBorder="1" applyAlignment="1">
      <alignment horizontal="center" vertical="center" wrapText="1"/>
    </xf>
    <xf numFmtId="0" fontId="45" fillId="5" borderId="4" xfId="0" applyFont="1" applyFill="1" applyBorder="1" applyAlignment="1">
      <alignment horizontal="center" vertical="center" wrapText="1"/>
    </xf>
    <xf numFmtId="0" fontId="46" fillId="3" borderId="1" xfId="0" applyFont="1" applyFill="1" applyBorder="1" applyAlignment="1">
      <alignment horizontal="center" vertical="center" wrapText="1"/>
    </xf>
    <xf numFmtId="0" fontId="45" fillId="3" borderId="4" xfId="0" applyFont="1" applyFill="1" applyBorder="1" applyAlignment="1">
      <alignment horizontal="center" vertical="center" wrapText="1"/>
    </xf>
    <xf numFmtId="187" fontId="46" fillId="0" borderId="7" xfId="3" applyFont="1" applyFill="1" applyBorder="1" applyAlignment="1">
      <alignment horizontal="right"/>
    </xf>
    <xf numFmtId="188" fontId="5" fillId="0" borderId="0" xfId="0" quotePrefix="1" applyNumberFormat="1" applyFont="1" applyAlignment="1">
      <alignment horizontal="right"/>
    </xf>
    <xf numFmtId="187" fontId="46" fillId="0" borderId="22" xfId="3" applyFont="1" applyFill="1" applyBorder="1" applyAlignment="1">
      <alignment horizontal="right"/>
    </xf>
    <xf numFmtId="187" fontId="46" fillId="0" borderId="5" xfId="3" applyFont="1" applyFill="1" applyBorder="1" applyAlignment="1">
      <alignment horizontal="right"/>
    </xf>
    <xf numFmtId="187" fontId="46" fillId="4" borderId="5" xfId="3" applyFont="1" applyFill="1" applyBorder="1" applyAlignment="1">
      <alignment horizontal="right"/>
    </xf>
    <xf numFmtId="187" fontId="46" fillId="0" borderId="10" xfId="3" applyFont="1" applyFill="1" applyBorder="1" applyAlignment="1">
      <alignment vertical="center"/>
    </xf>
    <xf numFmtId="187" fontId="46" fillId="0" borderId="5" xfId="3" applyFont="1" applyFill="1" applyBorder="1" applyAlignment="1">
      <alignment vertical="center"/>
    </xf>
    <xf numFmtId="187" fontId="46" fillId="0" borderId="5" xfId="3" applyFont="1" applyFill="1" applyBorder="1" applyAlignment="1"/>
    <xf numFmtId="187" fontId="46" fillId="0" borderId="10" xfId="3" applyFont="1" applyFill="1" applyBorder="1" applyAlignment="1"/>
    <xf numFmtId="187" fontId="46" fillId="0" borderId="7" xfId="3" applyFont="1" applyFill="1" applyBorder="1" applyAlignment="1"/>
    <xf numFmtId="187" fontId="46" fillId="0" borderId="7" xfId="3" applyFont="1" applyBorder="1" applyAlignment="1">
      <alignment horizontal="right"/>
    </xf>
    <xf numFmtId="187" fontId="4" fillId="0" borderId="26" xfId="3" applyFont="1" applyFill="1" applyBorder="1" applyAlignment="1">
      <alignment horizontal="right" vertical="center"/>
    </xf>
    <xf numFmtId="187" fontId="46" fillId="4" borderId="22" xfId="3" applyFont="1" applyFill="1" applyBorder="1" applyAlignment="1">
      <alignment horizontal="right" vertical="center"/>
    </xf>
    <xf numFmtId="187" fontId="46" fillId="0" borderId="21" xfId="3" applyFont="1" applyFill="1" applyBorder="1" applyAlignment="1">
      <alignment horizontal="right" vertical="center"/>
    </xf>
    <xf numFmtId="187" fontId="4" fillId="0" borderId="26" xfId="3" applyFont="1" applyFill="1" applyBorder="1" applyAlignment="1">
      <alignment vertical="center"/>
    </xf>
    <xf numFmtId="187" fontId="47" fillId="0" borderId="26" xfId="3" applyFont="1" applyFill="1" applyBorder="1" applyAlignment="1">
      <alignment vertical="center"/>
    </xf>
    <xf numFmtId="187" fontId="46" fillId="0" borderId="28" xfId="3" applyFont="1" applyFill="1" applyBorder="1" applyAlignment="1">
      <alignment horizontal="right" vertical="center"/>
    </xf>
    <xf numFmtId="187" fontId="46" fillId="4" borderId="29" xfId="3" applyFont="1" applyFill="1" applyBorder="1" applyAlignment="1">
      <alignment horizontal="right" vertical="center"/>
    </xf>
    <xf numFmtId="187" fontId="46" fillId="0" borderId="29" xfId="3" applyFont="1" applyFill="1" applyBorder="1" applyAlignment="1">
      <alignment horizontal="right" vertical="center"/>
    </xf>
    <xf numFmtId="187" fontId="46" fillId="4" borderId="28" xfId="3" applyFont="1" applyFill="1" applyBorder="1" applyAlignment="1">
      <alignment horizontal="right" vertical="center"/>
    </xf>
    <xf numFmtId="187" fontId="46" fillId="0" borderId="23" xfId="3" applyFont="1" applyFill="1" applyBorder="1" applyAlignment="1"/>
    <xf numFmtId="187" fontId="46" fillId="0" borderId="9" xfId="3" applyFont="1" applyFill="1" applyBorder="1" applyAlignment="1">
      <alignment horizontal="right"/>
    </xf>
    <xf numFmtId="187" fontId="46" fillId="0" borderId="20" xfId="3" applyFont="1" applyFill="1" applyBorder="1" applyAlignment="1"/>
    <xf numFmtId="187" fontId="46" fillId="4" borderId="5" xfId="3" applyFont="1" applyFill="1" applyBorder="1" applyAlignment="1">
      <alignment horizontal="right" vertical="center"/>
    </xf>
    <xf numFmtId="187" fontId="46" fillId="0" borderId="24" xfId="3" applyFont="1" applyFill="1" applyBorder="1" applyAlignment="1"/>
    <xf numFmtId="187" fontId="46" fillId="0" borderId="6" xfId="3" applyFont="1" applyFill="1" applyBorder="1" applyAlignment="1"/>
    <xf numFmtId="43" fontId="7" fillId="0" borderId="0" xfId="0" applyNumberFormat="1" applyFont="1"/>
    <xf numFmtId="187" fontId="5" fillId="0" borderId="0" xfId="3" applyFont="1" applyFill="1" applyBorder="1"/>
    <xf numFmtId="187" fontId="4" fillId="0" borderId="3" xfId="3" applyFont="1" applyFill="1" applyBorder="1" applyAlignment="1">
      <alignment horizontal="right" vertical="center"/>
    </xf>
    <xf numFmtId="0" fontId="4" fillId="0" borderId="30" xfId="0" applyFont="1" applyBorder="1" applyAlignment="1">
      <alignment vertical="top" wrapText="1"/>
    </xf>
    <xf numFmtId="0" fontId="46" fillId="0" borderId="31" xfId="0" applyFont="1" applyBorder="1"/>
    <xf numFmtId="0" fontId="46" fillId="0" borderId="32" xfId="0" applyFont="1" applyBorder="1"/>
    <xf numFmtId="0" fontId="46" fillId="0" borderId="33" xfId="0" applyFont="1" applyBorder="1"/>
    <xf numFmtId="0" fontId="46" fillId="0" borderId="32" xfId="0" applyFont="1" applyBorder="1" applyAlignment="1">
      <alignment wrapText="1"/>
    </xf>
    <xf numFmtId="0" fontId="46" fillId="0" borderId="34" xfId="0" applyFont="1" applyBorder="1"/>
    <xf numFmtId="187" fontId="4" fillId="0" borderId="35" xfId="3" applyFont="1" applyFill="1" applyBorder="1" applyAlignment="1">
      <alignment horizontal="right" vertical="center"/>
    </xf>
    <xf numFmtId="187" fontId="46" fillId="0" borderId="36" xfId="3" applyFont="1" applyFill="1" applyBorder="1" applyAlignment="1">
      <alignment horizontal="right" vertical="center"/>
    </xf>
    <xf numFmtId="4" fontId="50" fillId="0" borderId="0" xfId="0" applyNumberFormat="1" applyFont="1" applyAlignment="1">
      <alignment horizontal="right" vertical="center" wrapText="1"/>
    </xf>
    <xf numFmtId="187" fontId="50" fillId="0" borderId="0" xfId="3" applyFont="1" applyBorder="1" applyAlignment="1">
      <alignment vertical="top" wrapText="1"/>
    </xf>
    <xf numFmtId="187" fontId="5" fillId="0" borderId="0" xfId="3" quotePrefix="1" applyFont="1" applyFill="1" applyBorder="1" applyAlignment="1">
      <alignment horizontal="right"/>
    </xf>
    <xf numFmtId="0" fontId="4" fillId="0" borderId="27" xfId="0" applyFont="1" applyBorder="1" applyAlignment="1">
      <alignment vertical="top" wrapText="1"/>
    </xf>
    <xf numFmtId="0" fontId="46" fillId="0" borderId="38" xfId="0" applyFont="1" applyBorder="1"/>
    <xf numFmtId="0" fontId="46" fillId="0" borderId="39" xfId="0" applyFont="1" applyBorder="1"/>
    <xf numFmtId="0" fontId="46" fillId="0" borderId="40" xfId="0" applyFont="1" applyBorder="1"/>
    <xf numFmtId="0" fontId="46" fillId="0" borderId="39" xfId="0" applyFont="1" applyBorder="1" applyAlignment="1">
      <alignment wrapText="1"/>
    </xf>
    <xf numFmtId="0" fontId="46" fillId="0" borderId="41" xfId="0" applyFont="1" applyBorder="1"/>
    <xf numFmtId="187" fontId="47" fillId="0" borderId="37" xfId="3" applyFont="1" applyFill="1" applyBorder="1" applyAlignment="1">
      <alignment vertical="center"/>
    </xf>
    <xf numFmtId="187" fontId="46" fillId="0" borderId="42" xfId="3" applyFont="1" applyFill="1" applyBorder="1" applyAlignment="1"/>
    <xf numFmtId="189" fontId="46" fillId="0" borderId="6" xfId="3" applyNumberFormat="1" applyFont="1" applyFill="1" applyBorder="1" applyAlignment="1"/>
    <xf numFmtId="187" fontId="46" fillId="0" borderId="24" xfId="3" applyFont="1" applyFill="1" applyBorder="1" applyAlignment="1">
      <alignment horizontal="right"/>
    </xf>
    <xf numFmtId="187" fontId="46" fillId="0" borderId="6" xfId="3" applyFont="1" applyFill="1" applyBorder="1" applyAlignment="1">
      <alignment horizontal="right" vertical="center"/>
    </xf>
    <xf numFmtId="187" fontId="46" fillId="0" borderId="25" xfId="3" applyFont="1" applyFill="1" applyBorder="1" applyAlignment="1">
      <alignment horizontal="right"/>
    </xf>
    <xf numFmtId="49" fontId="7" fillId="0" borderId="0" xfId="3" applyNumberFormat="1" applyFont="1"/>
    <xf numFmtId="187" fontId="46" fillId="0" borderId="25" xfId="3" applyFont="1" applyFill="1" applyBorder="1" applyAlignment="1"/>
    <xf numFmtId="187" fontId="46" fillId="4" borderId="36" xfId="3" applyFont="1" applyFill="1" applyBorder="1" applyAlignment="1">
      <alignment horizontal="right" vertical="center"/>
    </xf>
    <xf numFmtId="187" fontId="46" fillId="4" borderId="9" xfId="3" applyFont="1" applyFill="1" applyBorder="1" applyAlignment="1">
      <alignment horizontal="right" vertical="center"/>
    </xf>
    <xf numFmtId="187" fontId="46" fillId="4" borderId="44" xfId="3" applyFont="1" applyFill="1" applyBorder="1" applyAlignment="1">
      <alignment horizontal="right" vertical="center"/>
    </xf>
    <xf numFmtId="0" fontId="46" fillId="0" borderId="40" xfId="0" applyFont="1" applyBorder="1" applyAlignment="1">
      <alignment horizontal="right" wrapText="1"/>
    </xf>
    <xf numFmtId="0" fontId="46" fillId="0" borderId="33" xfId="0" applyFont="1" applyBorder="1" applyAlignment="1">
      <alignment horizontal="right" wrapText="1"/>
    </xf>
    <xf numFmtId="187" fontId="46" fillId="4" borderId="20" xfId="3" applyFont="1" applyFill="1" applyBorder="1" applyAlignment="1">
      <alignment vertical="center"/>
    </xf>
    <xf numFmtId="189" fontId="46" fillId="4" borderId="20" xfId="3" applyNumberFormat="1" applyFont="1" applyFill="1" applyBorder="1" applyAlignment="1">
      <alignment vertical="center"/>
    </xf>
    <xf numFmtId="187" fontId="46" fillId="4" borderId="9" xfId="3" applyFont="1" applyFill="1" applyBorder="1" applyAlignment="1">
      <alignment vertical="center"/>
    </xf>
    <xf numFmtId="187" fontId="46" fillId="4" borderId="5" xfId="3" applyFont="1" applyFill="1" applyBorder="1" applyAlignment="1">
      <alignment vertical="center"/>
    </xf>
    <xf numFmtId="187" fontId="46" fillId="4" borderId="43" xfId="3" applyFont="1" applyFill="1" applyBorder="1" applyAlignment="1">
      <alignment horizontal="right" vertical="center"/>
    </xf>
    <xf numFmtId="191" fontId="46" fillId="4" borderId="5" xfId="3" applyNumberFormat="1" applyFont="1" applyFill="1" applyBorder="1" applyAlignment="1">
      <alignment vertical="center"/>
    </xf>
    <xf numFmtId="192" fontId="46" fillId="4" borderId="5" xfId="3" applyNumberFormat="1" applyFont="1" applyFill="1" applyBorder="1" applyAlignment="1">
      <alignment vertical="center"/>
    </xf>
    <xf numFmtId="189" fontId="46" fillId="4" borderId="9" xfId="3" applyNumberFormat="1" applyFont="1" applyFill="1" applyBorder="1" applyAlignment="1">
      <alignment vertical="center"/>
    </xf>
    <xf numFmtId="190" fontId="5" fillId="0" borderId="0" xfId="0" quotePrefix="1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right"/>
    </xf>
    <xf numFmtId="0" fontId="45" fillId="2" borderId="30" xfId="0" applyFont="1" applyFill="1" applyBorder="1" applyAlignment="1">
      <alignment horizontal="center" vertical="center" wrapText="1"/>
    </xf>
    <xf numFmtId="0" fontId="45" fillId="5" borderId="1" xfId="0" applyFont="1" applyFill="1" applyBorder="1" applyAlignment="1">
      <alignment horizontal="center" vertical="center" wrapText="1"/>
    </xf>
    <xf numFmtId="0" fontId="45" fillId="5" borderId="4" xfId="0" applyFont="1" applyFill="1" applyBorder="1" applyAlignment="1">
      <alignment horizontal="center" vertical="center" wrapText="1"/>
    </xf>
    <xf numFmtId="0" fontId="45" fillId="5" borderId="2" xfId="0" applyFont="1" applyFill="1" applyBorder="1" applyAlignment="1">
      <alignment horizontal="center" vertical="center" wrapText="1"/>
    </xf>
    <xf numFmtId="0" fontId="45" fillId="3" borderId="3" xfId="0" applyFont="1" applyFill="1" applyBorder="1" applyAlignment="1">
      <alignment horizontal="center" vertical="center" wrapText="1"/>
    </xf>
    <xf numFmtId="0" fontId="45" fillId="3" borderId="1" xfId="0" applyFont="1" applyFill="1" applyBorder="1" applyAlignment="1">
      <alignment horizontal="center" vertical="center" wrapText="1"/>
    </xf>
  </cellXfs>
  <cellStyles count="111">
    <cellStyle name="20% - Accent1" xfId="20" builtinId="30" customBuiltin="1"/>
    <cellStyle name="20% - Accent1 2" xfId="73" xr:uid="{00000000-0005-0000-0000-000001000000}"/>
    <cellStyle name="20% - Accent2" xfId="24" builtinId="34" customBuiltin="1"/>
    <cellStyle name="20% - Accent2 2" xfId="77" xr:uid="{00000000-0005-0000-0000-000003000000}"/>
    <cellStyle name="20% - Accent3" xfId="28" builtinId="38" customBuiltin="1"/>
    <cellStyle name="20% - Accent3 2" xfId="81" xr:uid="{00000000-0005-0000-0000-000005000000}"/>
    <cellStyle name="20% - Accent4" xfId="32" builtinId="42" customBuiltin="1"/>
    <cellStyle name="20% - Accent4 2" xfId="85" xr:uid="{00000000-0005-0000-0000-000007000000}"/>
    <cellStyle name="20% - Accent5" xfId="36" builtinId="46" customBuiltin="1"/>
    <cellStyle name="20% - Accent5 2" xfId="89" xr:uid="{00000000-0005-0000-0000-000009000000}"/>
    <cellStyle name="20% - Accent6" xfId="40" builtinId="50" customBuiltin="1"/>
    <cellStyle name="20% - Accent6 2" xfId="93" xr:uid="{00000000-0005-0000-0000-00000B000000}"/>
    <cellStyle name="40% - Accent1" xfId="21" builtinId="31" customBuiltin="1"/>
    <cellStyle name="40% - Accent1 2" xfId="74" xr:uid="{00000000-0005-0000-0000-00000D000000}"/>
    <cellStyle name="40% - Accent2" xfId="25" builtinId="35" customBuiltin="1"/>
    <cellStyle name="40% - Accent2 2" xfId="78" xr:uid="{00000000-0005-0000-0000-00000F000000}"/>
    <cellStyle name="40% - Accent3" xfId="29" builtinId="39" customBuiltin="1"/>
    <cellStyle name="40% - Accent3 2" xfId="82" xr:uid="{00000000-0005-0000-0000-000011000000}"/>
    <cellStyle name="40% - Accent4" xfId="33" builtinId="43" customBuiltin="1"/>
    <cellStyle name="40% - Accent4 2" xfId="86" xr:uid="{00000000-0005-0000-0000-000013000000}"/>
    <cellStyle name="40% - Accent5" xfId="37" builtinId="47" customBuiltin="1"/>
    <cellStyle name="40% - Accent5 2" xfId="90" xr:uid="{00000000-0005-0000-0000-000015000000}"/>
    <cellStyle name="40% - Accent6" xfId="41" builtinId="51" customBuiltin="1"/>
    <cellStyle name="40% - Accent6 2" xfId="94" xr:uid="{00000000-0005-0000-0000-000017000000}"/>
    <cellStyle name="60% - Accent1" xfId="22" builtinId="32" customBuiltin="1"/>
    <cellStyle name="60% - Accent1 2" xfId="75" xr:uid="{00000000-0005-0000-0000-000019000000}"/>
    <cellStyle name="60% - Accent1 3" xfId="101" xr:uid="{00000000-0005-0000-0000-00001A000000}"/>
    <cellStyle name="60% - Accent2" xfId="26" builtinId="36" customBuiltin="1"/>
    <cellStyle name="60% - Accent2 2" xfId="79" xr:uid="{00000000-0005-0000-0000-00001C000000}"/>
    <cellStyle name="60% - Accent2 3" xfId="102" xr:uid="{00000000-0005-0000-0000-00001D000000}"/>
    <cellStyle name="60% - Accent3" xfId="30" builtinId="40" customBuiltin="1"/>
    <cellStyle name="60% - Accent3 2" xfId="83" xr:uid="{00000000-0005-0000-0000-00001F000000}"/>
    <cellStyle name="60% - Accent3 3" xfId="103" xr:uid="{00000000-0005-0000-0000-000020000000}"/>
    <cellStyle name="60% - Accent4" xfId="34" builtinId="44" customBuiltin="1"/>
    <cellStyle name="60% - Accent4 2" xfId="87" xr:uid="{00000000-0005-0000-0000-000022000000}"/>
    <cellStyle name="60% - Accent4 3" xfId="104" xr:uid="{00000000-0005-0000-0000-000023000000}"/>
    <cellStyle name="60% - Accent5" xfId="38" builtinId="48" customBuiltin="1"/>
    <cellStyle name="60% - Accent5 2" xfId="91" xr:uid="{00000000-0005-0000-0000-000025000000}"/>
    <cellStyle name="60% - Accent5 3" xfId="105" xr:uid="{00000000-0005-0000-0000-000026000000}"/>
    <cellStyle name="60% - Accent6" xfId="42" builtinId="52" customBuiltin="1"/>
    <cellStyle name="60% - Accent6 2" xfId="95" xr:uid="{00000000-0005-0000-0000-000028000000}"/>
    <cellStyle name="60% - Accent6 3" xfId="106" xr:uid="{00000000-0005-0000-0000-000029000000}"/>
    <cellStyle name="Accent1" xfId="19" builtinId="29" customBuiltin="1"/>
    <cellStyle name="Accent1 2" xfId="72" xr:uid="{00000000-0005-0000-0000-00002B000000}"/>
    <cellStyle name="Accent2" xfId="23" builtinId="33" customBuiltin="1"/>
    <cellStyle name="Accent2 2" xfId="76" xr:uid="{00000000-0005-0000-0000-00002D000000}"/>
    <cellStyle name="Accent3" xfId="27" builtinId="37" customBuiltin="1"/>
    <cellStyle name="Accent3 2" xfId="80" xr:uid="{00000000-0005-0000-0000-00002F000000}"/>
    <cellStyle name="Accent4" xfId="31" builtinId="41" customBuiltin="1"/>
    <cellStyle name="Accent4 2" xfId="84" xr:uid="{00000000-0005-0000-0000-000031000000}"/>
    <cellStyle name="Accent5" xfId="35" builtinId="45" customBuiltin="1"/>
    <cellStyle name="Accent5 2" xfId="88" xr:uid="{00000000-0005-0000-0000-000033000000}"/>
    <cellStyle name="Accent6" xfId="39" builtinId="49" customBuiltin="1"/>
    <cellStyle name="Accent6 2" xfId="92" xr:uid="{00000000-0005-0000-0000-000035000000}"/>
    <cellStyle name="Bad" xfId="9" builtinId="27" customBuiltin="1"/>
    <cellStyle name="Bad 2" xfId="62" xr:uid="{00000000-0005-0000-0000-000037000000}"/>
    <cellStyle name="Calculation" xfId="13" builtinId="22" customBuiltin="1"/>
    <cellStyle name="Calculation 2" xfId="66" xr:uid="{00000000-0005-0000-0000-000039000000}"/>
    <cellStyle name="Check Cell" xfId="15" builtinId="23" customBuiltin="1"/>
    <cellStyle name="Check Cell 2" xfId="68" xr:uid="{00000000-0005-0000-0000-00003B000000}"/>
    <cellStyle name="Comma" xfId="3" builtinId="3"/>
    <cellStyle name="Comma 2" xfId="47" xr:uid="{00000000-0005-0000-0000-00003D000000}"/>
    <cellStyle name="Comma 2 2" xfId="51" xr:uid="{00000000-0005-0000-0000-00003E000000}"/>
    <cellStyle name="Comma 2 2 2" xfId="108" xr:uid="{1645DCDA-1270-435A-96DF-2D9EBFA52350}"/>
    <cellStyle name="Comma 2 3" xfId="107" xr:uid="{1F1717DA-E15D-4FB5-8E39-B2712FA28D0C}"/>
    <cellStyle name="Comma 3" xfId="48" xr:uid="{00000000-0005-0000-0000-00003F000000}"/>
    <cellStyle name="Comma 3 2" xfId="98" xr:uid="{00000000-0005-0000-0000-000040000000}"/>
    <cellStyle name="Comma 3 2 2" xfId="110" xr:uid="{FF076461-C335-4EBB-A3EF-1FA911982902}"/>
    <cellStyle name="Comma 4" xfId="96" xr:uid="{00000000-0005-0000-0000-000041000000}"/>
    <cellStyle name="Comma 4 2" xfId="109" xr:uid="{C304EFB4-C632-4F00-93D7-F3E74B56A95C}"/>
    <cellStyle name="Explanatory Text" xfId="17" builtinId="53" customBuiltin="1"/>
    <cellStyle name="Explanatory Text 2" xfId="70" xr:uid="{00000000-0005-0000-0000-000043000000}"/>
    <cellStyle name="Good" xfId="8" builtinId="26" customBuiltin="1"/>
    <cellStyle name="Good 2" xfId="61" xr:uid="{00000000-0005-0000-0000-000045000000}"/>
    <cellStyle name="Heading 1" xfId="4" builtinId="16" customBuiltin="1"/>
    <cellStyle name="Heading 1 2" xfId="57" xr:uid="{00000000-0005-0000-0000-000047000000}"/>
    <cellStyle name="Heading 2" xfId="5" builtinId="17" customBuiltin="1"/>
    <cellStyle name="Heading 2 2" xfId="58" xr:uid="{00000000-0005-0000-0000-000049000000}"/>
    <cellStyle name="Heading 3" xfId="6" builtinId="18" customBuiltin="1"/>
    <cellStyle name="Heading 3 2" xfId="59" xr:uid="{00000000-0005-0000-0000-00004B000000}"/>
    <cellStyle name="Heading 4" xfId="7" builtinId="19" customBuiltin="1"/>
    <cellStyle name="Heading 4 2" xfId="60" xr:uid="{00000000-0005-0000-0000-00004D000000}"/>
    <cellStyle name="Input" xfId="11" builtinId="20" customBuiltin="1"/>
    <cellStyle name="Input 2" xfId="64" xr:uid="{00000000-0005-0000-0000-00004F000000}"/>
    <cellStyle name="Linked Cell" xfId="14" builtinId="24" customBuiltin="1"/>
    <cellStyle name="Linked Cell 2" xfId="67" xr:uid="{00000000-0005-0000-0000-000051000000}"/>
    <cellStyle name="Neutral" xfId="10" builtinId="28" customBuiltin="1"/>
    <cellStyle name="Neutral 2" xfId="63" xr:uid="{00000000-0005-0000-0000-000053000000}"/>
    <cellStyle name="Neutral 3" xfId="100" xr:uid="{00000000-0005-0000-0000-000054000000}"/>
    <cellStyle name="Normal" xfId="0" builtinId="0"/>
    <cellStyle name="Normal 2" xfId="1" xr:uid="{00000000-0005-0000-0000-000056000000}"/>
    <cellStyle name="Normal 2 2" xfId="44" xr:uid="{00000000-0005-0000-0000-000057000000}"/>
    <cellStyle name="Normal 2 2 2" xfId="53" xr:uid="{00000000-0005-0000-0000-000058000000}"/>
    <cellStyle name="Normal 2 3" xfId="97" xr:uid="{00000000-0005-0000-0000-000059000000}"/>
    <cellStyle name="Normal 3" xfId="2" xr:uid="{00000000-0005-0000-0000-00005A000000}"/>
    <cellStyle name="Normal 3 2" xfId="52" xr:uid="{00000000-0005-0000-0000-00005B000000}"/>
    <cellStyle name="Normal 4" xfId="54" xr:uid="{00000000-0005-0000-0000-00005C000000}"/>
    <cellStyle name="Note" xfId="55" builtinId="10" customBuiltin="1"/>
    <cellStyle name="Note 2" xfId="45" xr:uid="{00000000-0005-0000-0000-00005E000000}"/>
    <cellStyle name="Output" xfId="12" builtinId="21" customBuiltin="1"/>
    <cellStyle name="Output 2" xfId="65" xr:uid="{00000000-0005-0000-0000-000060000000}"/>
    <cellStyle name="Percent" xfId="46" builtinId="5"/>
    <cellStyle name="Percent 2" xfId="50" xr:uid="{00000000-0005-0000-0000-000062000000}"/>
    <cellStyle name="Title" xfId="99" builtinId="15" customBuiltin="1"/>
    <cellStyle name="Title 2" xfId="43" xr:uid="{00000000-0005-0000-0000-000064000000}"/>
    <cellStyle name="Title 3" xfId="56" xr:uid="{00000000-0005-0000-0000-000065000000}"/>
    <cellStyle name="Total" xfId="18" builtinId="25" customBuiltin="1"/>
    <cellStyle name="Total 2" xfId="71" xr:uid="{00000000-0005-0000-0000-000067000000}"/>
    <cellStyle name="Warning Text" xfId="16" builtinId="11" customBuiltin="1"/>
    <cellStyle name="Warning Text 2" xfId="69" xr:uid="{00000000-0005-0000-0000-000069000000}"/>
    <cellStyle name="ปกติ 2" xfId="49" xr:uid="{00000000-0005-0000-0000-00006A000000}"/>
  </cellStyles>
  <dxfs count="2">
    <dxf>
      <font>
        <color rgb="FF9C0006"/>
      </font>
    </dxf>
    <dxf>
      <font>
        <color rgb="FFFF0000"/>
      </font>
    </dxf>
  </dxfs>
  <tableStyles count="0" defaultTableStyle="TableStyleMedium2" defaultPivotStyle="PivotStyleLight16"/>
  <colors>
    <mruColors>
      <color rgb="FFE1FA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pageSetUpPr fitToPage="1"/>
  </sheetPr>
  <dimension ref="A1:Q44"/>
  <sheetViews>
    <sheetView tabSelected="1" zoomScale="70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7" sqref="E7"/>
    </sheetView>
  </sheetViews>
  <sheetFormatPr defaultColWidth="9.125" defaultRowHeight="21.75" x14ac:dyDescent="0.5"/>
  <cols>
    <col min="1" max="1" width="20.125" style="4" customWidth="1"/>
    <col min="2" max="2" width="13.625" style="4" customWidth="1"/>
    <col min="3" max="3" width="17.125" style="4" customWidth="1"/>
    <col min="4" max="4" width="15.375" style="4" customWidth="1"/>
    <col min="5" max="5" width="18.25" style="4" customWidth="1"/>
    <col min="6" max="6" width="15.625" style="4" bestFit="1" customWidth="1"/>
    <col min="7" max="7" width="13.625" style="4" customWidth="1"/>
    <col min="8" max="8" width="19.25" style="4" bestFit="1" customWidth="1"/>
    <col min="9" max="9" width="14.375" style="7" customWidth="1"/>
    <col min="10" max="10" width="17.25" style="7" customWidth="1"/>
    <col min="11" max="11" width="14.375" style="4" customWidth="1"/>
    <col min="12" max="12" width="15.75" style="4" customWidth="1"/>
    <col min="13" max="13" width="14.375" style="4" customWidth="1"/>
    <col min="14" max="14" width="13.625" style="4" customWidth="1"/>
    <col min="15" max="16" width="9.125" style="4"/>
    <col min="17" max="17" width="12.25" style="4" bestFit="1" customWidth="1"/>
    <col min="18" max="16384" width="9.125" style="4"/>
  </cols>
  <sheetData>
    <row r="1" spans="1:17" ht="24" x14ac:dyDescent="0.55000000000000004">
      <c r="A1" s="91" t="s">
        <v>44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7" ht="24" x14ac:dyDescent="0.55000000000000004">
      <c r="A2" s="92" t="s">
        <v>36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1:17" s="5" customFormat="1" ht="18.75" customHeight="1" x14ac:dyDescent="0.2">
      <c r="A3" s="93" t="s">
        <v>0</v>
      </c>
      <c r="B3" s="94" t="s">
        <v>15</v>
      </c>
      <c r="C3" s="95"/>
      <c r="D3" s="95"/>
      <c r="E3" s="95"/>
      <c r="F3" s="95"/>
      <c r="G3" s="96"/>
      <c r="H3" s="93" t="s">
        <v>0</v>
      </c>
      <c r="I3" s="97" t="s">
        <v>16</v>
      </c>
      <c r="J3" s="97"/>
      <c r="K3" s="97"/>
      <c r="L3" s="97"/>
      <c r="M3" s="97"/>
      <c r="N3" s="98"/>
    </row>
    <row r="4" spans="1:17" s="5" customFormat="1" ht="144" x14ac:dyDescent="0.2">
      <c r="A4" s="93"/>
      <c r="B4" s="19" t="s">
        <v>18</v>
      </c>
      <c r="C4" s="19" t="s">
        <v>29</v>
      </c>
      <c r="D4" s="20" t="s">
        <v>27</v>
      </c>
      <c r="E4" s="20" t="s">
        <v>40</v>
      </c>
      <c r="F4" s="20" t="s">
        <v>21</v>
      </c>
      <c r="G4" s="20" t="s">
        <v>38</v>
      </c>
      <c r="H4" s="93"/>
      <c r="I4" s="21" t="s">
        <v>19</v>
      </c>
      <c r="J4" s="21" t="s">
        <v>30</v>
      </c>
      <c r="K4" s="22" t="s">
        <v>28</v>
      </c>
      <c r="L4" s="22" t="s">
        <v>31</v>
      </c>
      <c r="M4" s="22" t="s">
        <v>22</v>
      </c>
      <c r="N4" s="22" t="s">
        <v>37</v>
      </c>
    </row>
    <row r="5" spans="1:17" ht="96" x14ac:dyDescent="0.5">
      <c r="A5" s="52" t="s">
        <v>43</v>
      </c>
      <c r="B5" s="58">
        <f>B6+B7+B9+B10+B12+B14+B16+B17+B18</f>
        <v>161790.07999999999</v>
      </c>
      <c r="C5" s="37">
        <v>103078.39</v>
      </c>
      <c r="D5" s="38">
        <v>84633.16</v>
      </c>
      <c r="E5" s="38">
        <f>D5/C5*100</f>
        <v>82.105628541540085</v>
      </c>
      <c r="F5" s="38">
        <f>D5/B5*100</f>
        <v>52.310475401211256</v>
      </c>
      <c r="G5" s="69">
        <v>10.9</v>
      </c>
      <c r="H5" s="63" t="s">
        <v>39</v>
      </c>
      <c r="I5" s="51">
        <f>+I6+I7+I9+I10+I13+I14+I16+I17+I18</f>
        <v>185387.92</v>
      </c>
      <c r="J5" s="34">
        <f>+J6+J7+J9+J10+J13+J14+J16+J17+J18</f>
        <v>79097.8</v>
      </c>
      <c r="K5" s="34">
        <f>+K19+K6+K7+K8+K9+K10+K11+K12+K13+K14+K15+K16+K17+K18</f>
        <v>47906.33</v>
      </c>
      <c r="L5" s="34">
        <f>K5/J5*100</f>
        <v>60.565944944107166</v>
      </c>
      <c r="M5" s="34">
        <f>K5/I5*100</f>
        <v>25.841128159806743</v>
      </c>
      <c r="N5" s="69">
        <v>8.27</v>
      </c>
      <c r="P5" s="60"/>
      <c r="Q5" s="61"/>
    </row>
    <row r="6" spans="1:17" ht="24" x14ac:dyDescent="0.55000000000000004">
      <c r="A6" s="53" t="s">
        <v>20</v>
      </c>
      <c r="B6" s="39">
        <v>71930.240000000005</v>
      </c>
      <c r="C6" s="25">
        <v>41839.06</v>
      </c>
      <c r="D6" s="43">
        <v>30793.13</v>
      </c>
      <c r="E6" s="30">
        <f t="shared" ref="E6:E19" si="0">D6/C6*100</f>
        <v>73.599000551159619</v>
      </c>
      <c r="F6" s="30">
        <f t="shared" ref="F6:F34" si="1">D6/B6*100</f>
        <v>42.80971396731055</v>
      </c>
      <c r="G6" s="70">
        <v>17.170000000000002</v>
      </c>
      <c r="H6" s="64" t="s">
        <v>20</v>
      </c>
      <c r="I6" s="39">
        <v>53295.18</v>
      </c>
      <c r="J6" s="39">
        <v>18983.39</v>
      </c>
      <c r="K6" s="39">
        <v>12083.38</v>
      </c>
      <c r="L6" s="30">
        <f t="shared" ref="L6:L34" si="2">K6/J6*100</f>
        <v>63.652382424846145</v>
      </c>
      <c r="M6" s="30">
        <f t="shared" ref="M6:M34" si="3">K6/I6*100</f>
        <v>22.672556880378298</v>
      </c>
      <c r="N6" s="70">
        <v>11.44</v>
      </c>
      <c r="O6" s="75"/>
      <c r="P6" s="18"/>
      <c r="Q6" s="49"/>
    </row>
    <row r="7" spans="1:17" ht="24" x14ac:dyDescent="0.55000000000000004">
      <c r="A7" s="54" t="s">
        <v>1</v>
      </c>
      <c r="B7" s="41">
        <v>34398.32</v>
      </c>
      <c r="C7" s="27">
        <v>24056.87</v>
      </c>
      <c r="D7" s="31">
        <v>26290.61</v>
      </c>
      <c r="E7" s="30">
        <f t="shared" si="0"/>
        <v>109.28524783149263</v>
      </c>
      <c r="F7" s="30">
        <f t="shared" si="1"/>
        <v>76.429924484684136</v>
      </c>
      <c r="G7" s="48">
        <v>3.8</v>
      </c>
      <c r="H7" s="65" t="s">
        <v>1</v>
      </c>
      <c r="I7" s="39">
        <v>71014.52</v>
      </c>
      <c r="J7" s="25">
        <v>35138.01</v>
      </c>
      <c r="K7" s="31">
        <v>20246.95</v>
      </c>
      <c r="L7" s="30">
        <f t="shared" si="2"/>
        <v>57.6212198698788</v>
      </c>
      <c r="M7" s="30">
        <f t="shared" si="3"/>
        <v>28.511000285575399</v>
      </c>
      <c r="N7" s="71">
        <v>9.92</v>
      </c>
      <c r="O7" s="75"/>
      <c r="P7" s="18"/>
      <c r="Q7" s="8"/>
    </row>
    <row r="8" spans="1:17" ht="24" x14ac:dyDescent="0.55000000000000004">
      <c r="A8" s="54" t="s">
        <v>3</v>
      </c>
      <c r="B8" s="40">
        <v>10526.28</v>
      </c>
      <c r="C8" s="27">
        <v>1278.1099999999999</v>
      </c>
      <c r="D8" s="31">
        <v>538.98</v>
      </c>
      <c r="E8" s="30">
        <f t="shared" si="0"/>
        <v>42.170079257653889</v>
      </c>
      <c r="F8" s="30">
        <f t="shared" si="1"/>
        <v>5.120327409113191</v>
      </c>
      <c r="G8" s="47">
        <v>3.12</v>
      </c>
      <c r="H8" s="65" t="s">
        <v>3</v>
      </c>
      <c r="I8" s="40">
        <v>7179.07</v>
      </c>
      <c r="J8" s="27">
        <v>162.16</v>
      </c>
      <c r="K8" s="25">
        <v>4.08</v>
      </c>
      <c r="L8" s="30">
        <f t="shared" si="2"/>
        <v>2.5160335471139614</v>
      </c>
      <c r="M8" s="30">
        <f t="shared" si="3"/>
        <v>5.6831873766379208E-2</v>
      </c>
      <c r="N8" s="47">
        <v>-1.46</v>
      </c>
      <c r="O8" s="75"/>
      <c r="P8" s="18"/>
      <c r="Q8" s="8"/>
    </row>
    <row r="9" spans="1:17" ht="24" x14ac:dyDescent="0.55000000000000004">
      <c r="A9" s="54" t="s">
        <v>2</v>
      </c>
      <c r="B9" s="41">
        <v>10526.28</v>
      </c>
      <c r="C9" s="26">
        <v>8509.93</v>
      </c>
      <c r="D9" s="31">
        <v>5723.83</v>
      </c>
      <c r="E9" s="30">
        <f t="shared" si="0"/>
        <v>67.260600263456922</v>
      </c>
      <c r="F9" s="30">
        <f t="shared" si="1"/>
        <v>54.376569880337591</v>
      </c>
      <c r="G9" s="48">
        <v>30.76</v>
      </c>
      <c r="H9" s="65" t="s">
        <v>2</v>
      </c>
      <c r="I9" s="41">
        <v>7179.07</v>
      </c>
      <c r="J9" s="26">
        <v>1469.42</v>
      </c>
      <c r="K9" s="31">
        <v>785.55</v>
      </c>
      <c r="L9" s="30">
        <f t="shared" si="2"/>
        <v>53.459868519551925</v>
      </c>
      <c r="M9" s="30">
        <f t="shared" si="3"/>
        <v>10.942225107151762</v>
      </c>
      <c r="N9" s="48">
        <v>4.97</v>
      </c>
      <c r="O9" s="75"/>
      <c r="P9" s="18"/>
      <c r="Q9" s="49"/>
    </row>
    <row r="10" spans="1:17" ht="24" x14ac:dyDescent="0.55000000000000004">
      <c r="A10" s="54" t="s">
        <v>4</v>
      </c>
      <c r="B10" s="41">
        <v>11153.23</v>
      </c>
      <c r="C10" s="27">
        <v>9414.59</v>
      </c>
      <c r="D10" s="31">
        <v>6040.69</v>
      </c>
      <c r="E10" s="30">
        <f t="shared" si="0"/>
        <v>64.163070298334816</v>
      </c>
      <c r="F10" s="30">
        <f t="shared" si="1"/>
        <v>54.160902267773551</v>
      </c>
      <c r="G10" s="47">
        <v>-1.9</v>
      </c>
      <c r="H10" s="65" t="s">
        <v>4</v>
      </c>
      <c r="I10" s="41">
        <v>7333.31</v>
      </c>
      <c r="J10" s="26">
        <v>765.14</v>
      </c>
      <c r="K10" s="25">
        <v>619.54</v>
      </c>
      <c r="L10" s="30">
        <f t="shared" si="2"/>
        <v>80.970802728912346</v>
      </c>
      <c r="M10" s="30">
        <f t="shared" si="3"/>
        <v>8.4482996082260264</v>
      </c>
      <c r="N10" s="47">
        <v>-13.75</v>
      </c>
      <c r="O10" s="75"/>
      <c r="P10" s="18"/>
      <c r="Q10" s="49"/>
    </row>
    <row r="11" spans="1:17" ht="24" x14ac:dyDescent="0.55000000000000004">
      <c r="A11" s="54" t="s">
        <v>5</v>
      </c>
      <c r="B11" s="40">
        <v>11153.23</v>
      </c>
      <c r="C11" s="27">
        <v>9414.59</v>
      </c>
      <c r="D11" s="31">
        <v>2710.46</v>
      </c>
      <c r="E11" s="30">
        <f t="shared" si="0"/>
        <v>28.789995103344911</v>
      </c>
      <c r="F11" s="30">
        <f t="shared" si="1"/>
        <v>24.302018339082043</v>
      </c>
      <c r="G11" s="48">
        <v>17.010000000000002</v>
      </c>
      <c r="H11" s="65" t="s">
        <v>5</v>
      </c>
      <c r="I11" s="40">
        <v>7333.31</v>
      </c>
      <c r="J11" s="27">
        <v>730.44</v>
      </c>
      <c r="K11" s="31">
        <v>323.48</v>
      </c>
      <c r="L11" s="30">
        <f t="shared" si="2"/>
        <v>44.285636054980557</v>
      </c>
      <c r="M11" s="30">
        <f t="shared" si="3"/>
        <v>4.4111049444248236</v>
      </c>
      <c r="N11" s="48">
        <v>27.91</v>
      </c>
      <c r="O11" s="75"/>
      <c r="P11" s="16"/>
    </row>
    <row r="12" spans="1:17" ht="24" x14ac:dyDescent="0.55000000000000004">
      <c r="A12" s="54" t="s">
        <v>6</v>
      </c>
      <c r="B12" s="41">
        <v>1846.57</v>
      </c>
      <c r="C12" s="26">
        <v>1521.95</v>
      </c>
      <c r="D12" s="31">
        <v>172.86</v>
      </c>
      <c r="E12" s="30">
        <f t="shared" si="0"/>
        <v>11.35779756233779</v>
      </c>
      <c r="F12" s="30">
        <f t="shared" si="1"/>
        <v>9.3611398430603767</v>
      </c>
      <c r="G12" s="47">
        <v>-5.88</v>
      </c>
      <c r="H12" s="65" t="s">
        <v>6</v>
      </c>
      <c r="I12" s="40">
        <v>1005.15</v>
      </c>
      <c r="J12" s="27">
        <v>629.69000000000005</v>
      </c>
      <c r="K12" s="25">
        <v>283.29000000000002</v>
      </c>
      <c r="L12" s="30">
        <f t="shared" si="2"/>
        <v>44.988804014673889</v>
      </c>
      <c r="M12" s="30">
        <f t="shared" si="3"/>
        <v>28.183853156245338</v>
      </c>
      <c r="N12" s="47">
        <v>44.44</v>
      </c>
      <c r="O12" s="75"/>
      <c r="P12" s="18"/>
    </row>
    <row r="13" spans="1:17" ht="24" x14ac:dyDescent="0.55000000000000004">
      <c r="A13" s="54" t="s">
        <v>7</v>
      </c>
      <c r="B13" s="40">
        <v>1846.57</v>
      </c>
      <c r="C13" s="27" t="s">
        <v>59</v>
      </c>
      <c r="D13" s="26" t="s">
        <v>59</v>
      </c>
      <c r="E13" s="26" t="s">
        <v>59</v>
      </c>
      <c r="F13" s="26" t="s">
        <v>59</v>
      </c>
      <c r="G13" s="72" t="s">
        <v>59</v>
      </c>
      <c r="H13" s="65" t="s">
        <v>7</v>
      </c>
      <c r="I13" s="41">
        <v>1005.15</v>
      </c>
      <c r="J13" s="26">
        <v>738.09</v>
      </c>
      <c r="K13" s="31">
        <v>356.85</v>
      </c>
      <c r="L13" s="30">
        <f t="shared" si="2"/>
        <v>48.347762467991714</v>
      </c>
      <c r="M13" s="30">
        <f t="shared" si="3"/>
        <v>35.502163856140875</v>
      </c>
      <c r="N13" s="72">
        <v>13.26</v>
      </c>
      <c r="O13" s="75"/>
      <c r="P13" s="18"/>
    </row>
    <row r="14" spans="1:17" ht="24" x14ac:dyDescent="0.55000000000000004">
      <c r="A14" s="54" t="s">
        <v>8</v>
      </c>
      <c r="B14" s="41">
        <v>24711.01</v>
      </c>
      <c r="C14" s="26">
        <v>8861.7900000000009</v>
      </c>
      <c r="D14" s="31">
        <v>6723.08</v>
      </c>
      <c r="E14" s="30">
        <f t="shared" si="0"/>
        <v>75.865936791551135</v>
      </c>
      <c r="F14" s="30">
        <f t="shared" si="1"/>
        <v>27.206819955962953</v>
      </c>
      <c r="G14" s="47">
        <v>0.47</v>
      </c>
      <c r="H14" s="65" t="s">
        <v>8</v>
      </c>
      <c r="I14" s="41">
        <v>34531.360000000001</v>
      </c>
      <c r="J14" s="26">
        <v>17736.45</v>
      </c>
      <c r="K14" s="25">
        <v>9212.6</v>
      </c>
      <c r="L14" s="30">
        <f t="shared" si="2"/>
        <v>51.941623041815021</v>
      </c>
      <c r="M14" s="30">
        <f t="shared" si="3"/>
        <v>26.678937638135309</v>
      </c>
      <c r="N14" s="47">
        <v>-2.74</v>
      </c>
      <c r="O14" s="75"/>
      <c r="P14" s="18"/>
    </row>
    <row r="15" spans="1:17" ht="24" x14ac:dyDescent="0.55000000000000004">
      <c r="A15" s="54" t="s">
        <v>9</v>
      </c>
      <c r="B15" s="40">
        <v>24711.01</v>
      </c>
      <c r="C15" s="27">
        <v>8708.2000000000007</v>
      </c>
      <c r="D15" s="31">
        <v>392.69</v>
      </c>
      <c r="E15" s="30">
        <f t="shared" si="0"/>
        <v>4.5094278955467253</v>
      </c>
      <c r="F15" s="30">
        <f t="shared" si="1"/>
        <v>1.5891297037231584</v>
      </c>
      <c r="G15" s="48">
        <v>11.08</v>
      </c>
      <c r="H15" s="65" t="s">
        <v>9</v>
      </c>
      <c r="I15" s="40">
        <v>34531.360000000001</v>
      </c>
      <c r="J15" s="27">
        <v>14056.23</v>
      </c>
      <c r="K15" s="31">
        <v>466.6</v>
      </c>
      <c r="L15" s="30">
        <f t="shared" si="2"/>
        <v>3.3195245097725352</v>
      </c>
      <c r="M15" s="30">
        <f t="shared" si="3"/>
        <v>1.3512355146162791</v>
      </c>
      <c r="N15" s="48">
        <v>34.97</v>
      </c>
      <c r="O15" s="75"/>
      <c r="P15" s="18"/>
    </row>
    <row r="16" spans="1:17" ht="24" x14ac:dyDescent="0.55000000000000004">
      <c r="A16" s="54" t="s">
        <v>10</v>
      </c>
      <c r="B16" s="41">
        <v>6380.29</v>
      </c>
      <c r="C16" s="26">
        <v>5653.88</v>
      </c>
      <c r="D16" s="31">
        <v>3624.87</v>
      </c>
      <c r="E16" s="30">
        <f t="shared" si="0"/>
        <v>64.112963133281923</v>
      </c>
      <c r="F16" s="30">
        <f t="shared" si="1"/>
        <v>56.813561766001229</v>
      </c>
      <c r="G16" s="47">
        <v>3.77</v>
      </c>
      <c r="H16" s="65" t="s">
        <v>10</v>
      </c>
      <c r="I16" s="41">
        <v>10137.530000000001</v>
      </c>
      <c r="J16" s="26">
        <v>4180.08</v>
      </c>
      <c r="K16" s="25">
        <v>2966.09</v>
      </c>
      <c r="L16" s="30">
        <f t="shared" si="2"/>
        <v>70.957732866356622</v>
      </c>
      <c r="M16" s="30">
        <f t="shared" si="3"/>
        <v>29.258507743010377</v>
      </c>
      <c r="N16" s="47">
        <v>3.76</v>
      </c>
      <c r="O16" s="75"/>
      <c r="P16" s="18"/>
    </row>
    <row r="17" spans="1:16" ht="24" x14ac:dyDescent="0.55000000000000004">
      <c r="A17" s="54" t="s">
        <v>11</v>
      </c>
      <c r="B17" s="41">
        <v>312.37</v>
      </c>
      <c r="C17" s="26">
        <v>29.58</v>
      </c>
      <c r="D17" s="31">
        <v>34.03</v>
      </c>
      <c r="E17" s="30">
        <f t="shared" si="0"/>
        <v>115.04394861392835</v>
      </c>
      <c r="F17" s="30">
        <f t="shared" si="1"/>
        <v>10.894131958894901</v>
      </c>
      <c r="G17" s="48">
        <v>-13.83</v>
      </c>
      <c r="H17" s="65" t="s">
        <v>11</v>
      </c>
      <c r="I17" s="41">
        <v>132.93</v>
      </c>
      <c r="J17" s="26">
        <v>23.34</v>
      </c>
      <c r="K17" s="31">
        <v>22.76</v>
      </c>
      <c r="L17" s="30">
        <f t="shared" si="2"/>
        <v>97.514995715509869</v>
      </c>
      <c r="M17" s="30">
        <f t="shared" si="3"/>
        <v>17.121793425110962</v>
      </c>
      <c r="N17" s="48">
        <v>13.8</v>
      </c>
      <c r="O17" s="75"/>
      <c r="P17" s="18"/>
    </row>
    <row r="18" spans="1:16" ht="24" x14ac:dyDescent="0.55000000000000004">
      <c r="A18" s="55" t="s">
        <v>12</v>
      </c>
      <c r="B18" s="59">
        <v>531.77</v>
      </c>
      <c r="C18" s="44">
        <v>516.71</v>
      </c>
      <c r="D18" s="45">
        <v>593.15</v>
      </c>
      <c r="E18" s="30">
        <f t="shared" si="0"/>
        <v>114.79359795630042</v>
      </c>
      <c r="F18" s="30">
        <f t="shared" si="1"/>
        <v>111.54258419993606</v>
      </c>
      <c r="G18" s="47">
        <v>4.0199999999999996</v>
      </c>
      <c r="H18" s="66" t="s">
        <v>12</v>
      </c>
      <c r="I18" s="41">
        <v>758.87</v>
      </c>
      <c r="J18" s="26">
        <v>63.88</v>
      </c>
      <c r="K18" s="25">
        <v>56.1</v>
      </c>
      <c r="L18" s="30">
        <f t="shared" si="2"/>
        <v>87.820914214151529</v>
      </c>
      <c r="M18" s="30">
        <f t="shared" si="3"/>
        <v>7.3925705325022744</v>
      </c>
      <c r="N18" s="47">
        <v>2.17</v>
      </c>
      <c r="O18" s="75"/>
      <c r="P18" s="18"/>
    </row>
    <row r="19" spans="1:16" ht="72" x14ac:dyDescent="0.55000000000000004">
      <c r="A19" s="56" t="s">
        <v>41</v>
      </c>
      <c r="B19" s="40">
        <v>150419.66</v>
      </c>
      <c r="C19" s="46">
        <v>53557.14</v>
      </c>
      <c r="D19" s="28">
        <v>994.78</v>
      </c>
      <c r="E19" s="29">
        <f t="shared" si="0"/>
        <v>1.8574180772162219</v>
      </c>
      <c r="F19" s="29">
        <f t="shared" si="1"/>
        <v>0.66133642370950707</v>
      </c>
      <c r="G19" s="73">
        <v>0</v>
      </c>
      <c r="H19" s="67" t="s">
        <v>41</v>
      </c>
      <c r="I19" s="42">
        <v>177317.04</v>
      </c>
      <c r="J19" s="35">
        <v>61370.43</v>
      </c>
      <c r="K19" s="28">
        <v>479.06</v>
      </c>
      <c r="L19" s="29">
        <f t="shared" si="2"/>
        <v>0.78060394883985662</v>
      </c>
      <c r="M19" s="29">
        <f t="shared" si="3"/>
        <v>0.27017143981198871</v>
      </c>
      <c r="N19" s="73">
        <v>0</v>
      </c>
      <c r="O19" s="75"/>
      <c r="P19" s="18"/>
    </row>
    <row r="20" spans="1:16" ht="24" x14ac:dyDescent="0.55000000000000004">
      <c r="A20" s="81" t="s">
        <v>45</v>
      </c>
      <c r="B20" s="77">
        <v>74.19</v>
      </c>
      <c r="C20" s="78">
        <v>0</v>
      </c>
      <c r="D20" s="82">
        <v>0</v>
      </c>
      <c r="E20" s="84">
        <v>0</v>
      </c>
      <c r="F20" s="84">
        <f t="shared" si="1"/>
        <v>0</v>
      </c>
      <c r="G20" s="86">
        <v>0</v>
      </c>
      <c r="H20" s="80" t="s">
        <v>45</v>
      </c>
      <c r="I20" s="79">
        <v>731.38</v>
      </c>
      <c r="J20" s="78">
        <v>0</v>
      </c>
      <c r="K20" s="82">
        <v>0</v>
      </c>
      <c r="L20" s="84">
        <v>0</v>
      </c>
      <c r="M20" s="85">
        <f t="shared" si="3"/>
        <v>0</v>
      </c>
      <c r="N20" s="86">
        <v>0</v>
      </c>
      <c r="O20" s="75"/>
      <c r="P20" s="18"/>
    </row>
    <row r="21" spans="1:16" ht="24" x14ac:dyDescent="0.55000000000000004">
      <c r="A21" s="81" t="s">
        <v>46</v>
      </c>
      <c r="B21" s="77">
        <v>10326.43</v>
      </c>
      <c r="C21" s="78">
        <v>0</v>
      </c>
      <c r="D21" s="82">
        <v>0</v>
      </c>
      <c r="E21" s="84">
        <v>0</v>
      </c>
      <c r="F21" s="84">
        <f t="shared" si="1"/>
        <v>0</v>
      </c>
      <c r="G21" s="86">
        <v>0</v>
      </c>
      <c r="H21" s="80" t="s">
        <v>46</v>
      </c>
      <c r="I21" s="79">
        <v>9709.2000000000007</v>
      </c>
      <c r="J21" s="78">
        <v>0</v>
      </c>
      <c r="K21" s="82">
        <v>0</v>
      </c>
      <c r="L21" s="84">
        <v>0</v>
      </c>
      <c r="M21" s="85">
        <f t="shared" si="3"/>
        <v>0</v>
      </c>
      <c r="N21" s="86">
        <v>0</v>
      </c>
      <c r="O21" s="75"/>
      <c r="P21" s="18"/>
    </row>
    <row r="22" spans="1:16" ht="24" x14ac:dyDescent="0.55000000000000004">
      <c r="A22" s="81" t="s">
        <v>47</v>
      </c>
      <c r="B22" s="77">
        <v>8675.2999999999993</v>
      </c>
      <c r="C22" s="78">
        <v>0</v>
      </c>
      <c r="D22" s="82">
        <v>0</v>
      </c>
      <c r="E22" s="84">
        <v>0</v>
      </c>
      <c r="F22" s="84">
        <f t="shared" si="1"/>
        <v>0</v>
      </c>
      <c r="G22" s="86">
        <v>0</v>
      </c>
      <c r="H22" s="80" t="s">
        <v>47</v>
      </c>
      <c r="I22" s="79">
        <v>1125</v>
      </c>
      <c r="J22" s="78">
        <v>0</v>
      </c>
      <c r="K22" s="82">
        <v>6.6493427579999995E-3</v>
      </c>
      <c r="L22" s="84">
        <v>0</v>
      </c>
      <c r="M22" s="87">
        <f t="shared" si="3"/>
        <v>5.9105268959999994E-4</v>
      </c>
      <c r="N22" s="86">
        <v>0</v>
      </c>
      <c r="O22" s="75"/>
      <c r="P22" s="18"/>
    </row>
    <row r="23" spans="1:16" ht="24" x14ac:dyDescent="0.55000000000000004">
      <c r="A23" s="81" t="s">
        <v>48</v>
      </c>
      <c r="B23" s="77">
        <v>4540</v>
      </c>
      <c r="C23" s="78">
        <v>0</v>
      </c>
      <c r="D23" s="82">
        <v>0</v>
      </c>
      <c r="E23" s="84">
        <v>0</v>
      </c>
      <c r="F23" s="84">
        <f t="shared" si="1"/>
        <v>0</v>
      </c>
      <c r="G23" s="86">
        <v>0</v>
      </c>
      <c r="H23" s="80" t="s">
        <v>48</v>
      </c>
      <c r="I23" s="79">
        <v>3339.15</v>
      </c>
      <c r="J23" s="78">
        <v>0</v>
      </c>
      <c r="K23" s="82">
        <v>0</v>
      </c>
      <c r="L23" s="84">
        <v>0</v>
      </c>
      <c r="M23" s="85">
        <f t="shared" si="3"/>
        <v>0</v>
      </c>
      <c r="N23" s="86">
        <v>0</v>
      </c>
      <c r="O23" s="75"/>
      <c r="P23" s="18"/>
    </row>
    <row r="24" spans="1:16" ht="24" x14ac:dyDescent="0.55000000000000004">
      <c r="A24" s="81" t="s">
        <v>49</v>
      </c>
      <c r="B24" s="77">
        <v>4696.58</v>
      </c>
      <c r="C24" s="78">
        <v>0</v>
      </c>
      <c r="D24" s="82">
        <v>0</v>
      </c>
      <c r="E24" s="84">
        <v>0</v>
      </c>
      <c r="F24" s="84">
        <f t="shared" si="1"/>
        <v>0</v>
      </c>
      <c r="G24" s="86">
        <v>0</v>
      </c>
      <c r="H24" s="80" t="s">
        <v>49</v>
      </c>
      <c r="I24" s="79">
        <v>3530.87</v>
      </c>
      <c r="J24" s="78">
        <v>0</v>
      </c>
      <c r="K24" s="82">
        <v>0</v>
      </c>
      <c r="L24" s="84">
        <v>0</v>
      </c>
      <c r="M24" s="85">
        <f t="shared" si="3"/>
        <v>0</v>
      </c>
      <c r="N24" s="86">
        <v>0</v>
      </c>
      <c r="O24" s="75"/>
      <c r="P24" s="18"/>
    </row>
    <row r="25" spans="1:16" ht="24" x14ac:dyDescent="0.55000000000000004">
      <c r="A25" s="81" t="s">
        <v>50</v>
      </c>
      <c r="B25" s="77">
        <v>12687.24</v>
      </c>
      <c r="C25" s="78">
        <v>0</v>
      </c>
      <c r="D25" s="82">
        <v>2.2845805700000001</v>
      </c>
      <c r="E25" s="84">
        <v>0</v>
      </c>
      <c r="F25" s="84">
        <f t="shared" si="1"/>
        <v>1.8006915373241148E-2</v>
      </c>
      <c r="G25" s="86">
        <v>0</v>
      </c>
      <c r="H25" s="80" t="s">
        <v>50</v>
      </c>
      <c r="I25" s="79">
        <v>14509.42</v>
      </c>
      <c r="J25" s="78">
        <v>0</v>
      </c>
      <c r="K25" s="82">
        <v>6.3896520930000001E-3</v>
      </c>
      <c r="L25" s="84">
        <v>0</v>
      </c>
      <c r="M25" s="88">
        <f t="shared" si="3"/>
        <v>4.4037956672286005E-5</v>
      </c>
      <c r="N25" s="86">
        <v>0</v>
      </c>
      <c r="O25" s="75"/>
      <c r="P25" s="18"/>
    </row>
    <row r="26" spans="1:16" ht="24" x14ac:dyDescent="0.55000000000000004">
      <c r="A26" s="81" t="s">
        <v>51</v>
      </c>
      <c r="B26" s="77">
        <v>7383.27</v>
      </c>
      <c r="C26" s="78">
        <v>0</v>
      </c>
      <c r="D26" s="82">
        <v>0</v>
      </c>
      <c r="E26" s="84">
        <v>0</v>
      </c>
      <c r="F26" s="84">
        <f t="shared" si="1"/>
        <v>0</v>
      </c>
      <c r="G26" s="86">
        <v>0</v>
      </c>
      <c r="H26" s="80" t="s">
        <v>51</v>
      </c>
      <c r="I26" s="79">
        <v>3834.16</v>
      </c>
      <c r="J26" s="78">
        <v>0</v>
      </c>
      <c r="K26" s="82">
        <v>0</v>
      </c>
      <c r="L26" s="84">
        <v>0</v>
      </c>
      <c r="M26" s="85">
        <f t="shared" si="3"/>
        <v>0</v>
      </c>
      <c r="N26" s="86">
        <v>0</v>
      </c>
      <c r="O26" s="75"/>
      <c r="P26" s="18"/>
    </row>
    <row r="27" spans="1:16" ht="24" x14ac:dyDescent="0.55000000000000004">
      <c r="A27" s="81" t="s">
        <v>52</v>
      </c>
      <c r="B27" s="77">
        <v>10272.09</v>
      </c>
      <c r="C27" s="78">
        <v>0</v>
      </c>
      <c r="D27" s="82">
        <v>0.41410054999999996</v>
      </c>
      <c r="E27" s="84">
        <v>0</v>
      </c>
      <c r="F27" s="89">
        <f t="shared" si="1"/>
        <v>4.0313173852643417E-3</v>
      </c>
      <c r="G27" s="86">
        <v>0</v>
      </c>
      <c r="H27" s="80" t="s">
        <v>52</v>
      </c>
      <c r="I27" s="79">
        <v>8261.92</v>
      </c>
      <c r="J27" s="78">
        <v>0</v>
      </c>
      <c r="K27" s="82">
        <v>1.456297283884</v>
      </c>
      <c r="L27" s="84">
        <v>0</v>
      </c>
      <c r="M27" s="85">
        <f t="shared" si="3"/>
        <v>1.7626620493589869E-2</v>
      </c>
      <c r="N27" s="86">
        <v>0</v>
      </c>
      <c r="O27" s="75"/>
      <c r="P27" s="18"/>
    </row>
    <row r="28" spans="1:16" ht="24" x14ac:dyDescent="0.55000000000000004">
      <c r="A28" s="81" t="s">
        <v>53</v>
      </c>
      <c r="B28" s="77">
        <v>13235.08</v>
      </c>
      <c r="C28" s="78">
        <v>0</v>
      </c>
      <c r="D28" s="82">
        <v>0.55284084</v>
      </c>
      <c r="E28" s="84">
        <v>0</v>
      </c>
      <c r="F28" s="89">
        <f t="shared" si="1"/>
        <v>4.1770872559893863E-3</v>
      </c>
      <c r="G28" s="86">
        <v>0</v>
      </c>
      <c r="H28" s="80" t="s">
        <v>53</v>
      </c>
      <c r="I28" s="79">
        <v>7958.72</v>
      </c>
      <c r="J28" s="78">
        <v>0</v>
      </c>
      <c r="K28" s="82">
        <v>13.524972050322004</v>
      </c>
      <c r="L28" s="84">
        <v>0</v>
      </c>
      <c r="M28" s="85">
        <f t="shared" si="3"/>
        <v>0.16993903605506921</v>
      </c>
      <c r="N28" s="86">
        <v>0</v>
      </c>
      <c r="O28" s="75"/>
      <c r="P28" s="18"/>
    </row>
    <row r="29" spans="1:16" ht="24" x14ac:dyDescent="0.55000000000000004">
      <c r="A29" s="81" t="s">
        <v>57</v>
      </c>
      <c r="B29" s="77">
        <v>11154.06</v>
      </c>
      <c r="C29" s="78">
        <v>0</v>
      </c>
      <c r="D29" s="82">
        <v>18.798780390000001</v>
      </c>
      <c r="E29" s="84">
        <v>0</v>
      </c>
      <c r="F29" s="84">
        <f t="shared" si="1"/>
        <v>0.16853755843163837</v>
      </c>
      <c r="G29" s="86">
        <v>0</v>
      </c>
      <c r="H29" s="80" t="s">
        <v>57</v>
      </c>
      <c r="I29" s="79">
        <v>7234.86</v>
      </c>
      <c r="J29" s="78">
        <v>0</v>
      </c>
      <c r="K29" s="82">
        <v>7.5872960959999999E-3</v>
      </c>
      <c r="L29" s="84">
        <v>0</v>
      </c>
      <c r="M29" s="87">
        <f t="shared" si="3"/>
        <v>1.0487136027511244E-4</v>
      </c>
      <c r="N29" s="86">
        <v>0</v>
      </c>
      <c r="O29" s="75"/>
      <c r="P29" s="18"/>
    </row>
    <row r="30" spans="1:16" ht="24" x14ac:dyDescent="0.55000000000000004">
      <c r="A30" s="81" t="s">
        <v>54</v>
      </c>
      <c r="B30" s="77">
        <v>34389.910000000003</v>
      </c>
      <c r="C30" s="78">
        <v>0</v>
      </c>
      <c r="D30" s="82">
        <v>178.93024921000011</v>
      </c>
      <c r="E30" s="84">
        <v>0</v>
      </c>
      <c r="F30" s="84">
        <f t="shared" si="1"/>
        <v>0.52029868414892655</v>
      </c>
      <c r="G30" s="86">
        <v>0</v>
      </c>
      <c r="H30" s="80" t="s">
        <v>54</v>
      </c>
      <c r="I30" s="79">
        <v>71014.37</v>
      </c>
      <c r="J30" s="78">
        <v>0</v>
      </c>
      <c r="K30" s="82">
        <v>355.6038236602908</v>
      </c>
      <c r="L30" s="84">
        <v>0</v>
      </c>
      <c r="M30" s="85">
        <f t="shared" si="3"/>
        <v>0.50074910706141695</v>
      </c>
      <c r="N30" s="86">
        <v>0</v>
      </c>
      <c r="O30" s="75"/>
      <c r="P30" s="18"/>
    </row>
    <row r="31" spans="1:16" ht="24" x14ac:dyDescent="0.55000000000000004">
      <c r="A31" s="81" t="s">
        <v>55</v>
      </c>
      <c r="B31" s="77">
        <v>24669.06</v>
      </c>
      <c r="C31" s="78">
        <v>0</v>
      </c>
      <c r="D31" s="82">
        <v>179.64437999399988</v>
      </c>
      <c r="E31" s="84">
        <v>0</v>
      </c>
      <c r="F31" s="84">
        <f t="shared" si="1"/>
        <v>0.72821737023623878</v>
      </c>
      <c r="G31" s="86">
        <v>0</v>
      </c>
      <c r="H31" s="80" t="s">
        <v>55</v>
      </c>
      <c r="I31" s="79">
        <v>34584.11</v>
      </c>
      <c r="J31" s="78">
        <v>0</v>
      </c>
      <c r="K31" s="82">
        <v>32.600713737967958</v>
      </c>
      <c r="L31" s="84">
        <v>0</v>
      </c>
      <c r="M31" s="85">
        <f t="shared" si="3"/>
        <v>9.4265007073965346E-2</v>
      </c>
      <c r="N31" s="86">
        <v>0</v>
      </c>
      <c r="O31" s="75"/>
      <c r="P31" s="18"/>
    </row>
    <row r="32" spans="1:16" ht="24" x14ac:dyDescent="0.55000000000000004">
      <c r="A32" s="81" t="s">
        <v>56</v>
      </c>
      <c r="B32" s="77">
        <v>6388.46</v>
      </c>
      <c r="C32" s="78">
        <v>0</v>
      </c>
      <c r="D32" s="82">
        <v>614.02581784999984</v>
      </c>
      <c r="E32" s="84">
        <v>0</v>
      </c>
      <c r="F32" s="84">
        <f t="shared" si="1"/>
        <v>9.611484111194244</v>
      </c>
      <c r="G32" s="86">
        <v>0</v>
      </c>
      <c r="H32" s="80" t="s">
        <v>56</v>
      </c>
      <c r="I32" s="79">
        <v>10136.61</v>
      </c>
      <c r="J32" s="78">
        <v>0</v>
      </c>
      <c r="K32" s="82">
        <v>75.854726668765935</v>
      </c>
      <c r="L32" s="84">
        <v>0</v>
      </c>
      <c r="M32" s="85">
        <f t="shared" si="3"/>
        <v>0.74832440696412239</v>
      </c>
      <c r="N32" s="86">
        <v>0</v>
      </c>
      <c r="O32" s="75"/>
      <c r="P32" s="18"/>
    </row>
    <row r="33" spans="1:16" ht="24" x14ac:dyDescent="0.55000000000000004">
      <c r="A33" s="81" t="s">
        <v>58</v>
      </c>
      <c r="B33" s="77">
        <v>1846.69</v>
      </c>
      <c r="C33" s="78">
        <v>0</v>
      </c>
      <c r="D33" s="82">
        <v>0.12794360999999999</v>
      </c>
      <c r="E33" s="84">
        <v>0</v>
      </c>
      <c r="F33" s="89">
        <f t="shared" si="1"/>
        <v>6.9282667908528231E-3</v>
      </c>
      <c r="G33" s="86">
        <v>0</v>
      </c>
      <c r="H33" s="80" t="s">
        <v>58</v>
      </c>
      <c r="I33" s="79">
        <v>978.84</v>
      </c>
      <c r="J33" s="78">
        <v>0</v>
      </c>
      <c r="K33" s="83">
        <v>1.2317892010000001E-3</v>
      </c>
      <c r="L33" s="84">
        <v>0</v>
      </c>
      <c r="M33" s="87">
        <f t="shared" si="3"/>
        <v>1.2584173113072618E-4</v>
      </c>
      <c r="N33" s="86">
        <v>0</v>
      </c>
      <c r="O33" s="75"/>
      <c r="P33" s="18"/>
    </row>
    <row r="34" spans="1:16" ht="24" x14ac:dyDescent="0.55000000000000004">
      <c r="A34" s="57" t="s">
        <v>26</v>
      </c>
      <c r="B34" s="36">
        <v>10080.4</v>
      </c>
      <c r="C34" s="23">
        <v>0</v>
      </c>
      <c r="D34" s="23">
        <v>22.68365519</v>
      </c>
      <c r="E34" s="23">
        <v>0</v>
      </c>
      <c r="F34" s="23">
        <f t="shared" si="1"/>
        <v>0.22502733214951787</v>
      </c>
      <c r="G34" s="76">
        <v>-3.0862132888851845</v>
      </c>
      <c r="H34" s="68" t="s">
        <v>26</v>
      </c>
      <c r="I34" s="36">
        <v>2734.38</v>
      </c>
      <c r="J34" s="33">
        <v>230.94</v>
      </c>
      <c r="K34" s="33">
        <v>1.32</v>
      </c>
      <c r="L34" s="32">
        <f t="shared" si="2"/>
        <v>0.57157703299558327</v>
      </c>
      <c r="M34" s="32">
        <f t="shared" si="3"/>
        <v>4.8274197441467541E-2</v>
      </c>
      <c r="N34" s="74">
        <v>33.26</v>
      </c>
      <c r="O34" s="75"/>
      <c r="P34" s="18"/>
    </row>
    <row r="35" spans="1:16" x14ac:dyDescent="0.5">
      <c r="A35" s="1" t="s">
        <v>17</v>
      </c>
      <c r="B35" s="1"/>
      <c r="C35" s="1"/>
      <c r="D35" s="50"/>
      <c r="E35" s="14"/>
      <c r="F35" s="2"/>
      <c r="G35" s="13"/>
      <c r="H35" s="13"/>
      <c r="I35" s="9"/>
      <c r="J35" s="9"/>
      <c r="K35" s="8"/>
      <c r="M35" s="8"/>
    </row>
    <row r="36" spans="1:16" x14ac:dyDescent="0.5">
      <c r="A36" s="1" t="s">
        <v>32</v>
      </c>
      <c r="B36" s="1"/>
      <c r="C36" s="1"/>
      <c r="D36" s="1"/>
      <c r="E36" s="1"/>
      <c r="F36" s="2"/>
      <c r="G36" s="2"/>
      <c r="H36" s="2"/>
      <c r="I36" s="15"/>
      <c r="J36" s="12"/>
      <c r="K36" s="18"/>
      <c r="N36" s="3" t="s">
        <v>13</v>
      </c>
    </row>
    <row r="37" spans="1:16" x14ac:dyDescent="0.5">
      <c r="A37" s="1" t="s">
        <v>42</v>
      </c>
      <c r="B37" s="1"/>
      <c r="C37" s="1"/>
      <c r="D37" s="1"/>
      <c r="E37" s="1"/>
      <c r="F37" s="2"/>
      <c r="G37" s="2"/>
      <c r="H37" s="2"/>
      <c r="I37" s="8"/>
      <c r="J37" s="17"/>
      <c r="K37" s="16"/>
      <c r="N37" s="3" t="s">
        <v>14</v>
      </c>
    </row>
    <row r="38" spans="1:16" x14ac:dyDescent="0.5">
      <c r="A38" s="1" t="s">
        <v>23</v>
      </c>
      <c r="B38" s="1"/>
      <c r="C38" s="1"/>
      <c r="D38" s="1"/>
      <c r="E38" s="1"/>
      <c r="F38" s="2"/>
      <c r="G38" s="2"/>
      <c r="H38" s="2"/>
      <c r="I38" s="8"/>
      <c r="J38" s="17"/>
      <c r="K38" s="16"/>
      <c r="M38" s="90">
        <v>44986</v>
      </c>
      <c r="N38" s="90"/>
    </row>
    <row r="39" spans="1:16" x14ac:dyDescent="0.5">
      <c r="A39" s="1" t="s">
        <v>60</v>
      </c>
      <c r="B39" s="1"/>
      <c r="C39" s="1"/>
      <c r="D39" s="1"/>
      <c r="E39" s="1"/>
      <c r="F39" s="2"/>
      <c r="G39" s="2"/>
      <c r="H39" s="2"/>
      <c r="I39" s="8"/>
      <c r="J39" s="17"/>
      <c r="K39" s="18"/>
      <c r="M39" s="62"/>
      <c r="N39" s="24"/>
    </row>
    <row r="40" spans="1:16" x14ac:dyDescent="0.5">
      <c r="A40" s="6" t="s">
        <v>33</v>
      </c>
    </row>
    <row r="41" spans="1:16" x14ac:dyDescent="0.5">
      <c r="A41" s="6" t="s">
        <v>24</v>
      </c>
      <c r="D41" s="8"/>
      <c r="E41" s="8"/>
    </row>
    <row r="42" spans="1:16" x14ac:dyDescent="0.5">
      <c r="A42" s="10" t="s">
        <v>34</v>
      </c>
      <c r="D42" s="8"/>
    </row>
    <row r="43" spans="1:16" x14ac:dyDescent="0.5">
      <c r="A43" s="11" t="s">
        <v>25</v>
      </c>
      <c r="D43" s="8"/>
    </row>
    <row r="44" spans="1:16" x14ac:dyDescent="0.5">
      <c r="A44" s="10" t="s">
        <v>35</v>
      </c>
    </row>
  </sheetData>
  <mergeCells count="7">
    <mergeCell ref="M38:N38"/>
    <mergeCell ref="A1:N1"/>
    <mergeCell ref="A2:N2"/>
    <mergeCell ref="A3:A4"/>
    <mergeCell ref="B3:G3"/>
    <mergeCell ref="I3:N3"/>
    <mergeCell ref="H3:H4"/>
  </mergeCells>
  <conditionalFormatting sqref="G5:N34">
    <cfRule type="cellIs" dxfId="1" priority="2" operator="lessThan">
      <formula>0</formula>
    </cfRule>
    <cfRule type="cellIs" dxfId="0" priority="3" operator="lessThan">
      <formula>0</formula>
    </cfRule>
  </conditionalFormatting>
  <printOptions horizontalCentered="1"/>
  <pageMargins left="0.51181102362204722" right="0.51181102362204722" top="0.74803149606299213" bottom="0.74803149606299213" header="0.31496062992125984" footer="0.31496062992125984"/>
  <pageSetup paperSize="9" scale="5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B22946B-4EE1-463A-BBEB-71404F65EA1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FTA_เปรียบเทียบ (EX-IM)</vt:lpstr>
      <vt:lpstr>'FTA_เปรียบเทียบ (EX-IM)'!Print_Area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Bandit Kawngog</dc:creator>
  <cp:lastModifiedBy>Natthaphong Pinthong</cp:lastModifiedBy>
  <cp:lastPrinted>2022-11-15T03:27:45Z</cp:lastPrinted>
  <dcterms:created xsi:type="dcterms:W3CDTF">2017-09-11T03:26:16Z</dcterms:created>
  <dcterms:modified xsi:type="dcterms:W3CDTF">2023-03-17T08:52:38Z</dcterms:modified>
</cp:coreProperties>
</file>